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VI\"/>
    </mc:Choice>
  </mc:AlternateContent>
  <bookViews>
    <workbookView xWindow="-120" yWindow="-120" windowWidth="20730" windowHeight="11040"/>
  </bookViews>
  <sheets>
    <sheet name="Cuadro 10" sheetId="1" r:id="rId1"/>
  </sheets>
  <definedNames>
    <definedName name="_xlnm._FilterDatabase" localSheetId="0" hidden="1">'Cuadro 10'!$A$4:$G$560</definedName>
    <definedName name="_xlnm.Print_Area" localSheetId="0">'Cuadro 10'!$A$1:$F$560</definedName>
    <definedName name="_xlnm.Print_Titles" localSheetId="0">'Cuadro 10'!$1:$3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6" i="1" l="1"/>
  <c r="D556" i="1"/>
  <c r="B556" i="1"/>
  <c r="C552" i="1"/>
  <c r="D552" i="1"/>
  <c r="E552" i="1"/>
  <c r="B552" i="1"/>
  <c r="C550" i="1"/>
  <c r="D550" i="1"/>
  <c r="B550" i="1"/>
  <c r="C547" i="1"/>
  <c r="D547" i="1"/>
  <c r="B547" i="1"/>
  <c r="C544" i="1"/>
  <c r="D544" i="1"/>
  <c r="B544" i="1"/>
  <c r="C539" i="1"/>
  <c r="D539" i="1"/>
  <c r="E539" i="1"/>
  <c r="B539" i="1"/>
  <c r="C528" i="1"/>
  <c r="D528" i="1"/>
  <c r="E528" i="1"/>
  <c r="B528" i="1"/>
  <c r="C524" i="1"/>
  <c r="D524" i="1"/>
  <c r="B524" i="1"/>
  <c r="C516" i="1"/>
  <c r="D516" i="1"/>
  <c r="E516" i="1"/>
  <c r="B516" i="1"/>
  <c r="C394" i="1"/>
  <c r="D394" i="1"/>
  <c r="E394" i="1"/>
  <c r="B394" i="1"/>
  <c r="C389" i="1"/>
  <c r="D389" i="1"/>
  <c r="E389" i="1"/>
  <c r="F389" i="1"/>
  <c r="B389" i="1"/>
  <c r="C385" i="1"/>
  <c r="D385" i="1"/>
  <c r="E385" i="1"/>
  <c r="F385" i="1"/>
  <c r="B385" i="1"/>
  <c r="C377" i="1"/>
  <c r="D377" i="1"/>
  <c r="E377" i="1"/>
  <c r="F377" i="1"/>
  <c r="B377" i="1"/>
  <c r="C364" i="1"/>
  <c r="D364" i="1"/>
  <c r="E364" i="1"/>
  <c r="F364" i="1"/>
  <c r="B364" i="1"/>
  <c r="C358" i="1"/>
  <c r="D358" i="1"/>
  <c r="E358" i="1"/>
  <c r="F358" i="1"/>
  <c r="B358" i="1"/>
  <c r="C352" i="1"/>
  <c r="D352" i="1"/>
  <c r="E352" i="1"/>
  <c r="B352" i="1"/>
  <c r="C340" i="1"/>
  <c r="D340" i="1"/>
  <c r="E340" i="1"/>
  <c r="F340" i="1"/>
  <c r="B340" i="1"/>
  <c r="C324" i="1"/>
  <c r="D324" i="1"/>
  <c r="E324" i="1"/>
  <c r="F324" i="1"/>
  <c r="B324" i="1"/>
  <c r="C302" i="1"/>
  <c r="D302" i="1"/>
  <c r="E302" i="1"/>
  <c r="F302" i="1"/>
  <c r="B302" i="1"/>
  <c r="C292" i="1"/>
  <c r="D292" i="1"/>
  <c r="E292" i="1"/>
  <c r="F292" i="1"/>
  <c r="B292" i="1"/>
  <c r="C285" i="1"/>
  <c r="D285" i="1"/>
  <c r="E285" i="1"/>
  <c r="F285" i="1"/>
  <c r="B285" i="1"/>
  <c r="C276" i="1"/>
  <c r="D276" i="1"/>
  <c r="E276" i="1"/>
  <c r="F276" i="1"/>
  <c r="B276" i="1"/>
  <c r="C268" i="1"/>
  <c r="D268" i="1"/>
  <c r="E268" i="1"/>
  <c r="F268" i="1"/>
  <c r="B268" i="1"/>
  <c r="C261" i="1"/>
  <c r="D261" i="1"/>
  <c r="E261" i="1"/>
  <c r="F261" i="1"/>
  <c r="B261" i="1"/>
  <c r="C251" i="1"/>
  <c r="D251" i="1"/>
  <c r="E251" i="1"/>
  <c r="F251" i="1"/>
  <c r="B251" i="1"/>
  <c r="C245" i="1"/>
  <c r="D245" i="1"/>
  <c r="E245" i="1"/>
  <c r="F245" i="1"/>
  <c r="B245" i="1"/>
  <c r="C239" i="1"/>
  <c r="D239" i="1"/>
  <c r="E239" i="1"/>
  <c r="F239" i="1"/>
  <c r="B239" i="1"/>
  <c r="C230" i="1"/>
  <c r="D230" i="1"/>
  <c r="E230" i="1"/>
  <c r="F230" i="1"/>
  <c r="B230" i="1"/>
  <c r="C227" i="1"/>
  <c r="D227" i="1"/>
  <c r="E227" i="1"/>
  <c r="F227" i="1"/>
  <c r="B227" i="1"/>
  <c r="C221" i="1"/>
  <c r="D221" i="1"/>
  <c r="E221" i="1"/>
  <c r="F221" i="1"/>
  <c r="B221" i="1"/>
  <c r="C214" i="1"/>
  <c r="D214" i="1"/>
  <c r="E214" i="1"/>
  <c r="F214" i="1"/>
  <c r="B214" i="1"/>
  <c r="C206" i="1"/>
  <c r="D206" i="1"/>
  <c r="E206" i="1"/>
  <c r="B206" i="1"/>
  <c r="C200" i="1"/>
  <c r="D200" i="1"/>
  <c r="E200" i="1"/>
  <c r="F200" i="1"/>
  <c r="B200" i="1"/>
  <c r="C195" i="1"/>
  <c r="D195" i="1"/>
  <c r="E195" i="1"/>
  <c r="B195" i="1"/>
  <c r="C186" i="1"/>
  <c r="D186" i="1"/>
  <c r="E186" i="1"/>
  <c r="F186" i="1"/>
  <c r="B186" i="1"/>
  <c r="C182" i="1"/>
  <c r="D182" i="1"/>
  <c r="E182" i="1"/>
  <c r="B182" i="1"/>
  <c r="C177" i="1"/>
  <c r="D177" i="1"/>
  <c r="E177" i="1"/>
  <c r="F177" i="1"/>
  <c r="B177" i="1"/>
  <c r="C169" i="1"/>
  <c r="D169" i="1"/>
  <c r="E169" i="1"/>
  <c r="F169" i="1"/>
  <c r="B169" i="1"/>
  <c r="C158" i="1"/>
  <c r="D158" i="1"/>
  <c r="E158" i="1"/>
  <c r="F158" i="1"/>
  <c r="B158" i="1"/>
  <c r="C145" i="1"/>
  <c r="D145" i="1"/>
  <c r="E145" i="1"/>
  <c r="F145" i="1"/>
  <c r="B145" i="1"/>
  <c r="C139" i="1"/>
  <c r="D139" i="1"/>
  <c r="E139" i="1"/>
  <c r="F139" i="1"/>
  <c r="B139" i="1"/>
  <c r="C130" i="1"/>
  <c r="D130" i="1"/>
  <c r="E130" i="1"/>
  <c r="F130" i="1"/>
  <c r="B130" i="1"/>
  <c r="C122" i="1"/>
  <c r="D122" i="1"/>
  <c r="E122" i="1"/>
  <c r="F122" i="1"/>
  <c r="B122" i="1"/>
  <c r="C113" i="1"/>
  <c r="D113" i="1"/>
  <c r="E113" i="1"/>
  <c r="F113" i="1"/>
  <c r="B113" i="1"/>
  <c r="C110" i="1"/>
  <c r="E110" i="1"/>
  <c r="B110" i="1"/>
  <c r="C107" i="1"/>
  <c r="D107" i="1"/>
  <c r="E107" i="1"/>
  <c r="B107" i="1"/>
  <c r="C104" i="1"/>
  <c r="D104" i="1"/>
  <c r="E104" i="1"/>
  <c r="F104" i="1"/>
  <c r="B104" i="1"/>
  <c r="C99" i="1"/>
  <c r="D99" i="1"/>
  <c r="E99" i="1"/>
  <c r="B99" i="1"/>
  <c r="C94" i="1"/>
  <c r="D94" i="1"/>
  <c r="E94" i="1"/>
  <c r="F94" i="1"/>
  <c r="B94" i="1"/>
  <c r="C88" i="1"/>
  <c r="D88" i="1"/>
  <c r="E88" i="1"/>
  <c r="F88" i="1"/>
  <c r="B88" i="1"/>
  <c r="C71" i="1"/>
  <c r="D71" i="1"/>
  <c r="E71" i="1"/>
  <c r="F71" i="1"/>
  <c r="B71" i="1"/>
  <c r="C67" i="1"/>
  <c r="D67" i="1"/>
  <c r="E67" i="1"/>
  <c r="B67" i="1"/>
  <c r="C59" i="1"/>
  <c r="D59" i="1"/>
  <c r="E59" i="1"/>
  <c r="F59" i="1"/>
  <c r="B59" i="1"/>
  <c r="C52" i="1"/>
  <c r="D52" i="1"/>
  <c r="E52" i="1"/>
  <c r="F52" i="1"/>
  <c r="B52" i="1"/>
  <c r="C43" i="1"/>
  <c r="D43" i="1"/>
  <c r="E43" i="1"/>
  <c r="F43" i="1"/>
  <c r="B43" i="1"/>
  <c r="C35" i="1"/>
  <c r="D35" i="1"/>
  <c r="E35" i="1"/>
  <c r="B35" i="1"/>
  <c r="C26" i="1"/>
  <c r="D26" i="1"/>
  <c r="E26" i="1"/>
  <c r="F26" i="1"/>
  <c r="B26" i="1"/>
  <c r="C19" i="1"/>
  <c r="D19" i="1"/>
  <c r="E19" i="1"/>
  <c r="B19" i="1"/>
  <c r="C6" i="1"/>
  <c r="D6" i="1"/>
  <c r="E6" i="1"/>
  <c r="F6" i="1"/>
  <c r="B6" i="1"/>
  <c r="C513" i="1"/>
  <c r="C512" i="1" s="1"/>
  <c r="D513" i="1"/>
  <c r="D512" i="1" s="1"/>
  <c r="B513" i="1"/>
  <c r="B512" i="1" s="1"/>
  <c r="C506" i="1"/>
  <c r="D506" i="1"/>
  <c r="E506" i="1"/>
  <c r="F506" i="1"/>
  <c r="B506" i="1"/>
  <c r="C498" i="1"/>
  <c r="D498" i="1"/>
  <c r="E498" i="1"/>
  <c r="F498" i="1"/>
  <c r="B498" i="1"/>
  <c r="C483" i="1"/>
  <c r="D483" i="1"/>
  <c r="E483" i="1"/>
  <c r="F483" i="1"/>
  <c r="B483" i="1"/>
  <c r="C480" i="1"/>
  <c r="D480" i="1"/>
  <c r="E480" i="1"/>
  <c r="B480" i="1"/>
  <c r="C477" i="1"/>
  <c r="D477" i="1"/>
  <c r="E477" i="1"/>
  <c r="B477" i="1"/>
  <c r="C474" i="1"/>
  <c r="D474" i="1"/>
  <c r="E474" i="1"/>
  <c r="B474" i="1"/>
  <c r="C468" i="1"/>
  <c r="D468" i="1"/>
  <c r="E468" i="1"/>
  <c r="B468" i="1"/>
  <c r="C460" i="1"/>
  <c r="D460" i="1"/>
  <c r="E460" i="1"/>
  <c r="F460" i="1"/>
  <c r="B460" i="1"/>
  <c r="C452" i="1"/>
  <c r="D452" i="1"/>
  <c r="E452" i="1"/>
  <c r="F452" i="1"/>
  <c r="B452" i="1"/>
  <c r="C449" i="1"/>
  <c r="D449" i="1"/>
  <c r="E449" i="1"/>
  <c r="B449" i="1"/>
  <c r="C443" i="1"/>
  <c r="D443" i="1"/>
  <c r="E443" i="1"/>
  <c r="F443" i="1"/>
  <c r="B443" i="1"/>
  <c r="C437" i="1"/>
  <c r="D437" i="1"/>
  <c r="E437" i="1"/>
  <c r="B437" i="1"/>
  <c r="C432" i="1"/>
  <c r="D432" i="1"/>
  <c r="B432" i="1"/>
  <c r="C419" i="1"/>
  <c r="D419" i="1"/>
  <c r="E419" i="1"/>
  <c r="F419" i="1"/>
  <c r="B419" i="1"/>
  <c r="C413" i="1"/>
  <c r="D413" i="1"/>
  <c r="E413" i="1"/>
  <c r="F413" i="1"/>
  <c r="B413" i="1"/>
  <c r="C401" i="1"/>
  <c r="D401" i="1"/>
  <c r="E401" i="1"/>
  <c r="F401" i="1"/>
  <c r="B401" i="1"/>
  <c r="C397" i="1"/>
  <c r="D397" i="1"/>
  <c r="E397" i="1"/>
  <c r="F397" i="1"/>
  <c r="B397" i="1"/>
  <c r="D376" i="1" l="1"/>
  <c r="E5" i="1"/>
  <c r="E396" i="1"/>
  <c r="F291" i="1"/>
  <c r="B5" i="1"/>
  <c r="C5" i="1"/>
  <c r="E515" i="1"/>
  <c r="D5" i="1"/>
  <c r="F87" i="1"/>
  <c r="C376" i="1"/>
  <c r="F34" i="1"/>
  <c r="B376" i="1"/>
  <c r="F436" i="1"/>
  <c r="F376" i="1"/>
  <c r="F396" i="1"/>
  <c r="F5" i="1"/>
  <c r="D87" i="1"/>
  <c r="F112" i="1"/>
  <c r="E376" i="1"/>
  <c r="D396" i="1"/>
  <c r="B396" i="1"/>
  <c r="B515" i="1"/>
  <c r="C396" i="1"/>
  <c r="E220" i="1"/>
  <c r="C291" i="1"/>
  <c r="B291" i="1"/>
  <c r="B34" i="1"/>
  <c r="C515" i="1"/>
  <c r="D515" i="1"/>
  <c r="E291" i="1"/>
  <c r="D291" i="1"/>
  <c r="B238" i="1"/>
  <c r="C238" i="1"/>
  <c r="F238" i="1"/>
  <c r="E238" i="1"/>
  <c r="D238" i="1"/>
  <c r="B220" i="1"/>
  <c r="D220" i="1"/>
  <c r="C220" i="1"/>
  <c r="F220" i="1"/>
  <c r="C87" i="1"/>
  <c r="B87" i="1"/>
  <c r="E87" i="1"/>
  <c r="C34" i="1"/>
  <c r="D34" i="1"/>
  <c r="E34" i="1"/>
  <c r="D436" i="1"/>
  <c r="E436" i="1"/>
  <c r="C436" i="1"/>
  <c r="B436" i="1"/>
  <c r="B112" i="1"/>
  <c r="D112" i="1"/>
  <c r="C112" i="1"/>
  <c r="E112" i="1"/>
  <c r="E4" i="1" l="1"/>
  <c r="F4" i="1"/>
  <c r="B4" i="1"/>
  <c r="C4" i="1"/>
  <c r="D4" i="1"/>
</calcChain>
</file>

<file path=xl/sharedStrings.xml><?xml version="1.0" encoding="utf-8"?>
<sst xmlns="http://schemas.openxmlformats.org/spreadsheetml/2006/main" count="1161" uniqueCount="522">
  <si>
    <t>Provincia, comarca indígena, distrito y corregimiento</t>
  </si>
  <si>
    <t>Promedio de vacas ordeñadas por día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</si>
  <si>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</si>
  <si>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</si>
  <si>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</si>
  <si>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</si>
  <si>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</si>
  <si>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</si>
  <si>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</si>
  <si>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Barriada 4 de Abril</t>
  </si>
  <si>
    <t>El Silencio</t>
  </si>
  <si>
    <t>Finca 30</t>
  </si>
  <si>
    <t>Finca 60</t>
  </si>
  <si>
    <t>Finca 51</t>
  </si>
  <si>
    <t>La Mesa</t>
  </si>
  <si>
    <t>Miramar</t>
  </si>
  <si>
    <t>Punta Peña</t>
  </si>
  <si>
    <t>Punta Robalo</t>
  </si>
  <si>
    <t>Rambala</t>
  </si>
  <si>
    <t>Bajo Cedro</t>
  </si>
  <si>
    <t>Barriada Guaymí</t>
  </si>
  <si>
    <t>Nance del Risco</t>
  </si>
  <si>
    <t>Valle de Agua Arriba</t>
  </si>
  <si>
    <t>Valle del Risco</t>
  </si>
  <si>
    <t>Bajo Culubre</t>
  </si>
  <si>
    <t>Ceiba</t>
  </si>
  <si>
    <t>El Cristo</t>
  </si>
  <si>
    <t>El Roble</t>
  </si>
  <si>
    <t>Pocrí</t>
  </si>
  <si>
    <t>Barrios Unidos</t>
  </si>
  <si>
    <t>Pueblos Unidos</t>
  </si>
  <si>
    <t>Virgen del Carmen</t>
  </si>
  <si>
    <t>El Hato de San Juan de Dios</t>
  </si>
  <si>
    <t>Cabuya</t>
  </si>
  <si>
    <t>El Chirú</t>
  </si>
  <si>
    <t>El Valle</t>
  </si>
  <si>
    <t>Juan Díaz</t>
  </si>
  <si>
    <t>Río Hato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</si>
  <si>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</si>
  <si>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</si>
  <si>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</si>
  <si>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</si>
  <si>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</si>
  <si>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</si>
  <si>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</si>
  <si>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</si>
  <si>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</si>
  <si>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</si>
  <si>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</si>
  <si>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</si>
  <si>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</si>
  <si>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</si>
  <si>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Palmar</t>
  </si>
  <si>
    <t>La Pava</t>
  </si>
  <si>
    <t>Cañaveral</t>
  </si>
  <si>
    <t>Coclé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</si>
  <si>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</si>
  <si>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</si>
  <si>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</si>
  <si>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</si>
  <si>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</si>
  <si>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</si>
  <si>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</si>
  <si>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</si>
  <si>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</si>
  <si>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Las Minas</t>
  </si>
  <si>
    <t>Riecito</t>
  </si>
  <si>
    <t>San Miguel</t>
  </si>
  <si>
    <t>Ciricito</t>
  </si>
  <si>
    <t>Escobal</t>
  </si>
  <si>
    <t>Nueva Providencia</t>
  </si>
  <si>
    <t>Salamanca</t>
  </si>
  <si>
    <t>San Juan</t>
  </si>
  <si>
    <t>Santa Rosa</t>
  </si>
  <si>
    <t>Achiote</t>
  </si>
  <si>
    <t>El Guabo</t>
  </si>
  <si>
    <t>La Encantada</t>
  </si>
  <si>
    <t>Palmas Bellas</t>
  </si>
  <si>
    <t>El Guásimo</t>
  </si>
  <si>
    <t>Gobea</t>
  </si>
  <si>
    <t>Puerto Lindo o Garrote</t>
  </si>
  <si>
    <t>Cuango</t>
  </si>
  <si>
    <t>Nombre de Dios</t>
  </si>
  <si>
    <t>Palmira</t>
  </si>
  <si>
    <t>Santa Isabel</t>
  </si>
  <si>
    <t>San José del General</t>
  </si>
  <si>
    <t>Divalá</t>
  </si>
  <si>
    <t>El Tejar</t>
  </si>
  <si>
    <t>Guarumal</t>
  </si>
  <si>
    <t>Palo Grande</t>
  </si>
  <si>
    <t>Querévalo</t>
  </si>
  <si>
    <t>Santo Tomás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</si>
  <si>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</si>
  <si>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</si>
  <si>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</si>
  <si>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</si>
  <si>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</si>
  <si>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</si>
  <si>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</si>
  <si>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</si>
  <si>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</si>
  <si>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</si>
  <si>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</si>
  <si>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</si>
  <si>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</si>
  <si>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Bajo Boquete</t>
  </si>
  <si>
    <t>Caldera</t>
  </si>
  <si>
    <t>Alto Boquete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</si>
  <si>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</si>
  <si>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</si>
  <si>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</si>
  <si>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</si>
  <si>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</si>
  <si>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</si>
  <si>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</si>
  <si>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</si>
  <si>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</si>
  <si>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San Isidro</t>
  </si>
  <si>
    <t>Bijagual</t>
  </si>
  <si>
    <t>Cochea</t>
  </si>
  <si>
    <t>Chiriquí</t>
  </si>
  <si>
    <t>Guacá</t>
  </si>
  <si>
    <t>San Carlos</t>
  </si>
  <si>
    <t>San Pablo Nuevo</t>
  </si>
  <si>
    <t>San Pablo Viejo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</si>
  <si>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</si>
  <si>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</si>
  <si>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</si>
  <si>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</si>
  <si>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</si>
  <si>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</si>
  <si>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</si>
  <si>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Hornito</t>
  </si>
  <si>
    <t>Los Ángeles</t>
  </si>
  <si>
    <t>Rincón</t>
  </si>
  <si>
    <t>El Porvenir</t>
  </si>
  <si>
    <t>El Puerto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</si>
  <si>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</si>
  <si>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</si>
  <si>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</si>
  <si>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</si>
  <si>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</si>
  <si>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</si>
  <si>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</si>
  <si>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</si>
  <si>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</si>
  <si>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San Félix</t>
  </si>
  <si>
    <t>Boca Chica</t>
  </si>
  <si>
    <t>Boca del Monte</t>
  </si>
  <si>
    <t>San Lorenzo</t>
  </si>
  <si>
    <t>Bella Vista</t>
  </si>
  <si>
    <t>Cerro Viejo</t>
  </si>
  <si>
    <t>Lajas de Tolé</t>
  </si>
  <si>
    <t>Potrero de Caña</t>
  </si>
  <si>
    <t>Quebrada de Piedra</t>
  </si>
  <si>
    <t>Veladero</t>
  </si>
  <si>
    <t>Volcán</t>
  </si>
  <si>
    <t>Cerro Punta</t>
  </si>
  <si>
    <t>Cuesta de Piedra</t>
  </si>
  <si>
    <t>Nueva California</t>
  </si>
  <si>
    <t>Paso Ancho</t>
  </si>
  <si>
    <t>Chepigana</t>
  </si>
  <si>
    <t>Sambú</t>
  </si>
  <si>
    <t>Setegantí</t>
  </si>
  <si>
    <t>Taimatí</t>
  </si>
  <si>
    <t>Pinogana</t>
  </si>
  <si>
    <t>Yaviza</t>
  </si>
  <si>
    <t>Metetí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</si>
  <si>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</si>
  <si>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</si>
  <si>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</si>
  <si>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</si>
  <si>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</si>
  <si>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</si>
  <si>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</si>
  <si>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</si>
  <si>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</si>
  <si>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</si>
  <si>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</si>
  <si>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</si>
  <si>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</si>
  <si>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Leones</t>
  </si>
  <si>
    <t>Quebrada del Rosario</t>
  </si>
  <si>
    <t>Capurí</t>
  </si>
  <si>
    <t>El Calabacito</t>
  </si>
  <si>
    <t>El Cedro</t>
  </si>
  <si>
    <t>La  Arena</t>
  </si>
  <si>
    <t>La Pitaloza</t>
  </si>
  <si>
    <t>Los Cerritos</t>
  </si>
  <si>
    <t>Los Cerros de Paja</t>
  </si>
  <si>
    <t>Las Llanas</t>
  </si>
  <si>
    <t>Los Llanos</t>
  </si>
  <si>
    <t>Peñas Chatas</t>
  </si>
  <si>
    <t>Menchaca</t>
  </si>
  <si>
    <t>Entradero del Castillo</t>
  </si>
  <si>
    <t>Los Castillos</t>
  </si>
  <si>
    <t>Llano de La Cruz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</si>
  <si>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</si>
  <si>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</si>
  <si>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</si>
  <si>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</si>
  <si>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</si>
  <si>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</si>
  <si>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</si>
  <si>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</si>
  <si>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</si>
  <si>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</si>
  <si>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</si>
  <si>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</si>
  <si>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</si>
  <si>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</si>
  <si>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</si>
  <si>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</si>
  <si>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</si>
  <si>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</si>
  <si>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</si>
  <si>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</si>
  <si>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</si>
  <si>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</si>
  <si>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</si>
  <si>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</si>
  <si>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</si>
  <si>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</si>
  <si>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</si>
  <si>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</si>
  <si>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</si>
  <si>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</si>
  <si>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</si>
  <si>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</si>
  <si>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</si>
  <si>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</si>
  <si>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</si>
  <si>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</si>
  <si>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</si>
  <si>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</si>
  <si>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</si>
  <si>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</si>
  <si>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</si>
  <si>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</si>
  <si>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</si>
  <si>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</si>
  <si>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</si>
  <si>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</si>
  <si>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</si>
  <si>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</si>
  <si>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</si>
  <si>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</si>
  <si>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</si>
  <si>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</si>
  <si>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Bajos de Güera</t>
  </si>
  <si>
    <t>Corozal</t>
  </si>
  <si>
    <t>Chupá</t>
  </si>
  <si>
    <t>Espino Amarillo</t>
  </si>
  <si>
    <t>Las Palmas</t>
  </si>
  <si>
    <t>Llano de Piedra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</si>
  <si>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</si>
  <si>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</si>
  <si>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</si>
  <si>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</si>
  <si>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</si>
  <si>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</si>
  <si>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</si>
  <si>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</si>
  <si>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Altos de Güera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</si>
  <si>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</si>
  <si>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</si>
  <si>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</si>
  <si>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</si>
  <si>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</si>
  <si>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</si>
  <si>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</si>
  <si>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</si>
  <si>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Isla de Cañas</t>
  </si>
  <si>
    <t>Cañita</t>
  </si>
  <si>
    <t>El Llano</t>
  </si>
  <si>
    <t>Las Margaritas</t>
  </si>
  <si>
    <t>Santa Cruz de Chinina</t>
  </si>
  <si>
    <t>Tortí</t>
  </si>
  <si>
    <t>Brujas</t>
  </si>
  <si>
    <t>Unión Santeña</t>
  </si>
  <si>
    <t>Chilibre</t>
  </si>
  <si>
    <t>Pacora</t>
  </si>
  <si>
    <t>San Martín</t>
  </si>
  <si>
    <t>Caimitillo</t>
  </si>
  <si>
    <t>Rufina Alfaro</t>
  </si>
  <si>
    <t>El Barrito</t>
  </si>
  <si>
    <t>La Montañuela</t>
  </si>
  <si>
    <t>La Carrillo</t>
  </si>
  <si>
    <t>San Antonio</t>
  </si>
  <si>
    <t>La Laguna</t>
  </si>
  <si>
    <t>La Raya de Calobre</t>
  </si>
  <si>
    <t>Las Guías</t>
  </si>
  <si>
    <t>Monjarás</t>
  </si>
  <si>
    <t>Cerro Plata</t>
  </si>
  <si>
    <t>San Marcelo</t>
  </si>
  <si>
    <t>Bisvalles</t>
  </si>
  <si>
    <t>Boró</t>
  </si>
  <si>
    <t>San Bartolo</t>
  </si>
  <si>
    <t>Los Milagros</t>
  </si>
  <si>
    <t>El Higo</t>
  </si>
  <si>
    <t>Cerro de Casa</t>
  </si>
  <si>
    <t>El Prado</t>
  </si>
  <si>
    <t>Lolá</t>
  </si>
  <si>
    <t>Puerto Vidal</t>
  </si>
  <si>
    <t>Zapotillo</t>
  </si>
  <si>
    <t>La Garceana</t>
  </si>
  <si>
    <t>Pilón</t>
  </si>
  <si>
    <t>Costa Hermosa</t>
  </si>
  <si>
    <t>Unión del Norte</t>
  </si>
  <si>
    <t>Corral Falso</t>
  </si>
  <si>
    <t>Calovébora</t>
  </si>
  <si>
    <t>El Alto</t>
  </si>
  <si>
    <t>La Peña</t>
  </si>
  <si>
    <t>La Raya de Santa María</t>
  </si>
  <si>
    <t>Ponuga</t>
  </si>
  <si>
    <t>San Pedro del Espino</t>
  </si>
  <si>
    <t>Canto del Llano</t>
  </si>
  <si>
    <t>Carlos Santana Ávila</t>
  </si>
  <si>
    <t>Edwin Fábrega</t>
  </si>
  <si>
    <t>Urracá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</si>
  <si>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</si>
  <si>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</si>
  <si>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</si>
  <si>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</si>
  <si>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</si>
  <si>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</si>
  <si>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</si>
  <si>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Quebrada de Oro</t>
  </si>
  <si>
    <t>Rodeo Viejo</t>
  </si>
  <si>
    <t>La Trinchera</t>
  </si>
  <si>
    <t>Arenas</t>
  </si>
  <si>
    <t>Quebro</t>
  </si>
  <si>
    <t>Tebario</t>
  </si>
  <si>
    <t>Río Sábalo</t>
  </si>
  <si>
    <t>Boca de Balsa</t>
  </si>
  <si>
    <t>Camarón Arriba</t>
  </si>
  <si>
    <t>Cerro Banco</t>
  </si>
  <si>
    <t>Emplanada de Chorcha</t>
  </si>
  <si>
    <t>Nämnoni</t>
  </si>
  <si>
    <t>Niba</t>
  </si>
  <si>
    <t>Hato Culantro</t>
  </si>
  <si>
    <t>Hato Jobo</t>
  </si>
  <si>
    <t>Salto Dupí</t>
  </si>
  <si>
    <t>Alto Caballero</t>
  </si>
  <si>
    <t>Bakama</t>
  </si>
  <si>
    <t>Cerro Caña</t>
  </si>
  <si>
    <t>Cerro Puerco</t>
  </si>
  <si>
    <t>Maraca</t>
  </si>
  <si>
    <t>Ümani</t>
  </si>
  <si>
    <t>Diko</t>
  </si>
  <si>
    <t>Kikari</t>
  </si>
  <si>
    <t>Hato Chamí</t>
  </si>
  <si>
    <t>Jädaberi</t>
  </si>
  <si>
    <t>Lajero</t>
  </si>
  <si>
    <t>Kankintú</t>
  </si>
  <si>
    <t>Mününi</t>
  </si>
  <si>
    <t>Tolote</t>
  </si>
  <si>
    <t>Río Chiriquí</t>
  </si>
  <si>
    <t>Samboa</t>
  </si>
  <si>
    <t>Bürí</t>
  </si>
  <si>
    <t>Man Creek</t>
  </si>
  <si>
    <t>Juan Demóstenes Arosemena</t>
  </si>
  <si>
    <t>Cerro Silvestre</t>
  </si>
  <si>
    <t>Caimito</t>
  </si>
  <si>
    <t>Campana</t>
  </si>
  <si>
    <t>Cermeño</t>
  </si>
  <si>
    <t>Cirí de  Los Sotos</t>
  </si>
  <si>
    <t>Cirí Grande</t>
  </si>
  <si>
    <t>La Trinidad</t>
  </si>
  <si>
    <t>Lídice</t>
  </si>
  <si>
    <t>Villa Rosario</t>
  </si>
  <si>
    <t>Bejuco</t>
  </si>
  <si>
    <t>Buenos Aires</t>
  </si>
  <si>
    <t>Sorá</t>
  </si>
  <si>
    <t>Amador</t>
  </si>
  <si>
    <t>El Arado</t>
  </si>
  <si>
    <t>Feuillet</t>
  </si>
  <si>
    <t>Guadalupe</t>
  </si>
  <si>
    <t>Herrera</t>
  </si>
  <si>
    <t>Iturralde</t>
  </si>
  <si>
    <t>La Represa</t>
  </si>
  <si>
    <t>Los Díaz</t>
  </si>
  <si>
    <t>Mendoza</t>
  </si>
  <si>
    <t>Obaldía</t>
  </si>
  <si>
    <t>Playa Leona</t>
  </si>
  <si>
    <t>El Espino</t>
  </si>
  <si>
    <t>Los Llanitos</t>
  </si>
  <si>
    <t>Bocas del Toro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</si>
  <si>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</si>
  <si>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</si>
  <si>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</si>
  <si>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</si>
  <si>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</si>
  <si>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</si>
  <si>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</si>
  <si>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</si>
  <si>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</si>
  <si>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</si>
  <si>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</si>
  <si>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</si>
  <si>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</si>
  <si>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</si>
  <si>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</si>
  <si>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</si>
  <si>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</si>
  <si>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</si>
  <si>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</si>
  <si>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</si>
  <si>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</si>
  <si>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</si>
  <si>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</si>
  <si>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</si>
  <si>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</si>
  <si>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Chitré</t>
  </si>
  <si>
    <t>Los Pozos</t>
  </si>
  <si>
    <t>Ocú</t>
  </si>
  <si>
    <t>Parita</t>
  </si>
  <si>
    <t>Pesé</t>
  </si>
  <si>
    <t>Santa María</t>
  </si>
  <si>
    <t>Guararé</t>
  </si>
  <si>
    <t>Los Santos</t>
  </si>
  <si>
    <t>Macaracas</t>
  </si>
  <si>
    <t>Pedasí</t>
  </si>
  <si>
    <t>Tonosí</t>
  </si>
  <si>
    <t>Chimán</t>
  </si>
  <si>
    <t>Panamá</t>
  </si>
  <si>
    <t>San Miguelito</t>
  </si>
  <si>
    <t>Atalaya</t>
  </si>
  <si>
    <t>Calobre</t>
  </si>
  <si>
    <t>Cañazas</t>
  </si>
  <si>
    <t>Montijo</t>
  </si>
  <si>
    <t>Río de Jesús</t>
  </si>
  <si>
    <t>San Francisco</t>
  </si>
  <si>
    <t>Santiago</t>
  </si>
  <si>
    <t>Soná</t>
  </si>
  <si>
    <t>Mariato</t>
  </si>
  <si>
    <t>Besiko</t>
  </si>
  <si>
    <t>Mironó</t>
  </si>
  <si>
    <t>Müna</t>
  </si>
  <si>
    <t>Nole Duima</t>
  </si>
  <si>
    <t>Ñürüm</t>
  </si>
  <si>
    <t>Kusapín</t>
  </si>
  <si>
    <t>Jirondai</t>
  </si>
  <si>
    <t>Arraiján</t>
  </si>
  <si>
    <t>Capira</t>
  </si>
  <si>
    <t>Chame</t>
  </si>
  <si>
    <t>La Chorrera</t>
  </si>
  <si>
    <t>Darién</t>
  </si>
  <si>
    <t>Veraguas</t>
  </si>
  <si>
    <t>Comarca Emberá</t>
  </si>
  <si>
    <t>Comarca Ngäbe Buglé</t>
  </si>
  <si>
    <t xml:space="preserve"> -   Cantidad nula o cero.</t>
  </si>
  <si>
    <t xml:space="preserve">Santa Catalina o Calovébora </t>
  </si>
  <si>
    <t xml:space="preserve">El Piro No.2 </t>
  </si>
  <si>
    <t>-</t>
  </si>
  <si>
    <t>Cuadro 10.  PROMEDIO DE VACAS ORDEÑADAS, PRODUCCIÓN Y USO DE LA LECHE EN LA REPÚBLICA, SEGÚN PROVINCIA, COMARCA INDÍGENA, DISTRITO Y CORREGIMIENTO: VIII CENSO NACIONAL AGROPECUARIO 2024</t>
  </si>
  <si>
    <t>TOTAL</t>
  </si>
  <si>
    <t>Consumo 
familiar 
(En litros)</t>
  </si>
  <si>
    <t>Para la 
venta 
(En litros)</t>
  </si>
  <si>
    <t>Producción 
de queso 
(En unidades)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</si>
  <si>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</si>
  <si>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</si>
  <si>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</si>
  <si>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</si>
  <si>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</si>
  <si>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</si>
  <si>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</si>
  <si>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</si>
  <si>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Miguel de la Borda (cabecera)</t>
  </si>
  <si>
    <t>Portobelo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</si>
  <si>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</si>
  <si>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</si>
  <si>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</si>
  <si>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</si>
  <si>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</si>
  <si>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</si>
  <si>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</si>
  <si>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</si>
  <si>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</si>
  <si>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</si>
  <si>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</si>
  <si>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</si>
  <si>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</si>
  <si>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</si>
  <si>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</si>
  <si>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</si>
  <si>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</si>
  <si>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</si>
  <si>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</si>
  <si>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</si>
  <si>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</si>
  <si>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</si>
  <si>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</si>
  <si>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</si>
  <si>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</si>
  <si>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</si>
  <si>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</si>
  <si>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Chimán (cabecera)</t>
  </si>
  <si>
    <t>Arraiján (cabecera)</t>
  </si>
  <si>
    <t>Capira (cabecera)</t>
  </si>
  <si>
    <t>Chame (cabecera)</t>
  </si>
  <si>
    <t>Atalaya (cabecera)</t>
  </si>
  <si>
    <t>Calobre (cabecera)</t>
  </si>
  <si>
    <t>La Mesa (cabecera)</t>
  </si>
  <si>
    <t>Montijo (cabecera)</t>
  </si>
  <si>
    <t>Río de Jesús (cabecera)</t>
  </si>
  <si>
    <t>San Francisco (cabecera)</t>
  </si>
  <si>
    <t>Santiago (cabecera)</t>
  </si>
  <si>
    <t>Llano de Catival o Mariato (cabecera)</t>
  </si>
  <si>
    <t>Soloy (cabecera)</t>
  </si>
  <si>
    <t>Chichica (cabecera)</t>
  </si>
  <si>
    <t>Cerro Iglesias (cabecera)</t>
  </si>
  <si>
    <t>Buenos Aires (cabecera)</t>
  </si>
  <si>
    <t>Chepo (cabecera)</t>
  </si>
  <si>
    <t>Aserrío de Gariché</t>
  </si>
  <si>
    <t>Comarca Kuna de Madungandí</t>
  </si>
  <si>
    <t xml:space="preserve">Panamá Oeste </t>
  </si>
  <si>
    <t>NOTA: Los datos se refieren a la semana anterior al censo, desde el 22 al 28 de julio de 2024.</t>
  </si>
  <si>
    <t xml:space="preserve">            Las provincias, comarcas indígenas, distritos y corregimientos que no registraron aportación, no fueron incluidos en el cuadro.</t>
  </si>
  <si>
    <t>Producción de leche
 (En litros)</t>
  </si>
  <si>
    <t>San Martín De Porres</t>
  </si>
  <si>
    <t>Producción y uso de la leche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</si>
</sst>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1"/>
  </cellStyleXfs>
  <cellXfs count="31">
    <xf numFmtId="0" fontId="0" fillId="0" borderId="0" xfId="0"/>
    <xf numFmtId="0" fontId="0" fillId="3" borderId="0" xfId="0" applyFill="1"/>
    <xf numFmtId="0" fontId="5" fillId="3" borderId="1" xfId="0" applyFont="1" applyFill="1" applyBorder="1" applyAlignment="1">
      <alignment vertical="center"/>
    </xf>
    <xf numFmtId="0" fontId="0" fillId="3" borderId="1" xfId="0" applyFill="1" applyBorder="1"/>
    <xf numFmtId="0" fontId="2" fillId="3" borderId="1" xfId="19" applyFont="1" applyFill="1" applyBorder="1" applyAlignment="1">
      <alignment horizontal="center" vertical="center" wrapText="1"/>
    </xf>
    <xf numFmtId="0" fontId="3" fillId="3" borderId="1" xfId="20" applyFont="1" applyFill="1" applyBorder="1" applyAlignment="1">
      <alignment horizontal="left" vertical="center" wrapText="1"/>
    </xf>
    <xf numFmtId="0" fontId="3" fillId="3" borderId="1" xfId="20" applyFont="1" applyFill="1" applyBorder="1" applyAlignment="1">
      <alignment horizontal="left" vertical="center" wrapText="1" indent="2"/>
    </xf>
    <xf numFmtId="0" fontId="3" fillId="3" borderId="1" xfId="20" applyFont="1" applyFill="1" applyBorder="1" applyAlignment="1">
      <alignment horizontal="left" vertical="center" wrapText="1" indent="3"/>
    </xf>
    <xf numFmtId="0" fontId="3" fillId="3" borderId="1" xfId="22" applyFont="1" applyFill="1" applyBorder="1" applyAlignment="1">
      <alignment horizontal="left" vertical="center" wrapText="1" indent="3"/>
    </xf>
    <xf numFmtId="0" fontId="3" fillId="3" borderId="8" xfId="20" applyFont="1" applyFill="1" applyBorder="1" applyAlignment="1">
      <alignment horizontal="left" vertical="center" wrapText="1" indent="3"/>
    </xf>
    <xf numFmtId="164" fontId="2" fillId="3" borderId="2" xfId="33" applyNumberFormat="1" applyFont="1" applyFill="1" applyBorder="1" applyAlignment="1">
      <alignment horizontal="right" vertical="center" wrapText="1"/>
    </xf>
    <xf numFmtId="164" fontId="2" fillId="3" borderId="3" xfId="33" applyNumberFormat="1" applyFont="1" applyFill="1" applyBorder="1" applyAlignment="1">
      <alignment horizontal="right" vertical="center" wrapText="1"/>
    </xf>
    <xf numFmtId="164" fontId="3" fillId="3" borderId="2" xfId="33" applyNumberFormat="1" applyFont="1" applyFill="1" applyBorder="1" applyAlignment="1">
      <alignment horizontal="right" vertical="center" wrapText="1"/>
    </xf>
    <xf numFmtId="164" fontId="3" fillId="3" borderId="3" xfId="33" applyNumberFormat="1" applyFont="1" applyFill="1" applyBorder="1" applyAlignment="1">
      <alignment horizontal="right" vertical="center" wrapText="1"/>
    </xf>
    <xf numFmtId="164" fontId="3" fillId="3" borderId="9" xfId="33" applyNumberFormat="1" applyFont="1" applyFill="1" applyBorder="1" applyAlignment="1">
      <alignment horizontal="right" vertical="center" wrapText="1"/>
    </xf>
    <xf numFmtId="164" fontId="2" fillId="3" borderId="9" xfId="33" applyNumberFormat="1" applyFont="1" applyFill="1" applyBorder="1" applyAlignment="1">
      <alignment horizontal="right" vertical="center" wrapText="1"/>
    </xf>
    <xf numFmtId="164" fontId="2" fillId="3" borderId="10" xfId="33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left" vertical="center"/>
    </xf>
    <xf numFmtId="0" fontId="7" fillId="2" borderId="5" xfId="9" applyFont="1" applyFill="1" applyBorder="1" applyAlignment="1">
      <alignment horizontal="center" vertical="center" wrapText="1"/>
    </xf>
    <xf numFmtId="0" fontId="7" fillId="2" borderId="7" xfId="9" applyFont="1" applyFill="1" applyBorder="1" applyAlignment="1">
      <alignment horizontal="center" vertical="center" wrapText="1"/>
    </xf>
    <xf numFmtId="0" fontId="7" fillId="2" borderId="6" xfId="1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7" fillId="2" borderId="13" xfId="17" applyFont="1" applyFill="1" applyBorder="1" applyAlignment="1">
      <alignment horizontal="center" vertical="center" wrapText="1"/>
    </xf>
    <xf numFmtId="0" fontId="7" fillId="2" borderId="14" xfId="17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8" applyFont="1" applyFill="1" applyBorder="1" applyAlignment="1">
      <alignment horizontal="center" vertical="center" wrapText="1"/>
    </xf>
    <xf numFmtId="0" fontId="7" fillId="2" borderId="12" xfId="8" applyFont="1" applyFill="1" applyBorder="1" applyAlignment="1">
      <alignment horizontal="center" vertical="center" wrapText="1"/>
    </xf>
    <xf numFmtId="0" fontId="3" fillId="3" borderId="1" xfId="34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</cellXfs>
  <cellStyles count="35">
    <cellStyle name="Millares" xfId="33" builtinId="3"/>
    <cellStyle name="Normal" xfId="0" builtinId="0"/>
    <cellStyle name="style1750094645894" xfId="1"/>
    <cellStyle name="style1750094645925" xfId="2"/>
    <cellStyle name="style1750094645972" xfId="3"/>
    <cellStyle name="style1750094646003" xfId="4"/>
    <cellStyle name="style1750094646019" xfId="5"/>
    <cellStyle name="style1750094646035" xfId="6"/>
    <cellStyle name="style1750094646050" xfId="7"/>
    <cellStyle name="style1750094646066" xfId="8"/>
    <cellStyle name="style1750094646081" xfId="9"/>
    <cellStyle name="style1750094646113" xfId="10"/>
    <cellStyle name="style1750094646128" xfId="11"/>
    <cellStyle name="style1750094646144" xfId="12"/>
    <cellStyle name="style1750094646160" xfId="13"/>
    <cellStyle name="style1750094646175" xfId="14"/>
    <cellStyle name="style1750094646206" xfId="15"/>
    <cellStyle name="style1750094646222" xfId="16"/>
    <cellStyle name="style1750094646300" xfId="17"/>
    <cellStyle name="style1750094646316" xfId="18"/>
    <cellStyle name="style1750094646331" xfId="19"/>
    <cellStyle name="style1750094646425" xfId="20"/>
    <cellStyle name="style1750094646441" xfId="21"/>
    <cellStyle name="style1750094646700" xfId="22"/>
    <cellStyle name="style1750094646731" xfId="23"/>
    <cellStyle name="style1750094646747" xfId="24"/>
    <cellStyle name="style1750094646762" xfId="25"/>
    <cellStyle name="style1750094646778" xfId="26"/>
    <cellStyle name="style1750094646793" xfId="27"/>
    <cellStyle name="style1750094646809" xfId="28"/>
    <cellStyle name="style1750094646825" xfId="29"/>
    <cellStyle name="style1750094647153" xfId="30"/>
    <cellStyle name="style1750094647168" xfId="31"/>
    <cellStyle name="style1750094647184" xfId="32"/>
    <cellStyle name="style1750101877031" xfId="34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0"/>
  <sheetViews>
    <sheetView tabSelected="1" zoomScale="85" zoomScaleNormal="85" workbookViewId="0">
      <selection activeCell="A2" sqref="A2:A3"/>
    </sheetView>
  </sheetViews>
  <sheetFormatPr baseColWidth="10" defaultColWidth="9.140625" defaultRowHeight="15" x14ac:dyDescent="0.25"/>
  <cols>
    <col min="1" max="1" width="35.7109375" style="1" customWidth="1"/>
    <col min="2" max="2" width="17.85546875" style="1" customWidth="1"/>
    <col min="3" max="3" width="14.140625" style="1" customWidth="1"/>
    <col min="4" max="5" width="14.42578125" style="1" customWidth="1"/>
    <col min="6" max="6" width="14.42578125" style="3" customWidth="1"/>
    <col min="7" max="7" width="9.140625" style="3"/>
    <col min="8" max="16384" width="9.140625" style="1"/>
  </cols>
  <sheetData>
    <row r="1" spans="1:6" ht="60" customHeight="1" x14ac:dyDescent="0.25">
      <c r="A1" s="25" t="s">
        <v>455</v>
      </c>
      <c r="B1" s="25"/>
      <c r="C1" s="25"/>
      <c r="D1" s="25"/>
      <c r="E1" s="25"/>
      <c r="F1" s="25"/>
    </row>
    <row r="2" spans="1:6" ht="30" customHeight="1" x14ac:dyDescent="0.25">
      <c r="A2" s="23" t="s">
        <v>0</v>
      </c>
      <c r="B2" s="27" t="s">
        <v>1</v>
      </c>
      <c r="C2" s="26" t="s">
        <v>521</v>
      </c>
      <c r="D2" s="26"/>
      <c r="E2" s="26"/>
      <c r="F2" s="26"/>
    </row>
    <row r="3" spans="1:6" ht="50.1" customHeight="1" x14ac:dyDescent="0.25">
      <c r="A3" s="24"/>
      <c r="B3" s="28"/>
      <c r="C3" s="19" t="s">
        <v>519</v>
      </c>
      <c r="D3" s="20" t="s">
        <v>457</v>
      </c>
      <c r="E3" s="20" t="s">
        <v>458</v>
      </c>
      <c r="F3" s="21" t="s">
        <v>459</v>
      </c>
    </row>
    <row r="4" spans="1:6" ht="21" customHeight="1" x14ac:dyDescent="0.25">
      <c r="A4" s="4" t="s">
        <v>456</v>
      </c>
      <c r="B4" s="10">
        <f>+B5+B34+B87+B112+B220+B238+B291+B376+B396+B436+B512+B515</f>
        <v>62171.000000000007</v>
      </c>
      <c r="C4" s="10">
        <f>+C5+C34+C87+C112+C220+C238+C291+C376+C396+C436+C512+C515</f>
        <v>4109134.59</v>
      </c>
      <c r="D4" s="10">
        <f>+D5+D34+D87+D112+D220+D238+D291+D376+D396+D436+D512+D515</f>
        <v>55219.82</v>
      </c>
      <c r="E4" s="10">
        <f>+E5+E34+E87+E112+E220+E238+E291+E376+E396+E436+E515</f>
        <v>3984847.5700000003</v>
      </c>
      <c r="F4" s="11">
        <f>+F5+F34+F87+F112+F220+F238+F291+F376+F396+F436</f>
        <v>69067.200000000012</v>
      </c>
    </row>
    <row r="5" spans="1:6" ht="21" customHeight="1" x14ac:dyDescent="0.25">
      <c r="A5" s="5" t="s">
        <v>387</v>
      </c>
      <c r="B5" s="10">
        <f>+B6+B19+B26</f>
        <v>453</v>
      </c>
      <c r="C5" s="10">
        <f>+C6+C19+C26</f>
        <v>25804.65</v>
      </c>
      <c r="D5" s="10">
        <f>+D6+D19+D26</f>
        <v>2044.6499999999996</v>
      </c>
      <c r="E5" s="10">
        <f>+E6+E19+E26</f>
        <v>15408.000000000002</v>
      </c>
      <c r="F5" s="11">
        <f>+F6+F26</f>
        <v>8352</v>
      </c>
    </row>
    <row r="6" spans="1:6" ht="21" customHeight="1" x14ac:dyDescent="0.25">
      <c r="A6" s="6" t="s">
        <v>388</v>
      </c>
      <c r="B6" s="10">
        <f>SUM(B7:B18)</f>
        <v>212</v>
      </c>
      <c r="C6" s="10">
        <f>SUM(C7:C18)</f>
        <v>12428.4</v>
      </c>
      <c r="D6" s="10">
        <f>SUM(D7:D18)</f>
        <v>300.39999999999992</v>
      </c>
      <c r="E6" s="10">
        <f>SUM(E7:E18)</f>
        <v>6925.9999999999991</v>
      </c>
      <c r="F6" s="11">
        <f>SUM(F7:F18)</f>
        <v>5201.9999999999991</v>
      </c>
    </row>
    <row r="7" spans="1:6" ht="15" customHeight="1" x14ac:dyDescent="0.25">
      <c r="A7" s="7" t="s">
        <v>2</v>
      </c>
      <c r="B7" s="12">
        <v>38</v>
      </c>
      <c r="C7" s="12">
        <v>1749.9999999999991</v>
      </c>
      <c r="D7" s="10" t="s">
        <v>454</v>
      </c>
      <c r="E7" s="12">
        <v>1749.9999999999991</v>
      </c>
      <c r="F7" s="11" t="s">
        <v>454</v>
      </c>
    </row>
    <row r="8" spans="1:6" ht="15" customHeight="1" x14ac:dyDescent="0.25">
      <c r="A8" s="7" t="s">
        <v>3</v>
      </c>
      <c r="B8" s="12">
        <v>44.000000000000007</v>
      </c>
      <c r="C8" s="12">
        <v>209.00000000000014</v>
      </c>
      <c r="D8" s="12">
        <v>9.0000000000000018</v>
      </c>
      <c r="E8" s="12">
        <v>199.99999999999997</v>
      </c>
      <c r="F8" s="11" t="s">
        <v>454</v>
      </c>
    </row>
    <row r="9" spans="1:6" ht="15" customHeight="1" x14ac:dyDescent="0.25">
      <c r="A9" s="7" t="s">
        <v>4</v>
      </c>
      <c r="B9" s="12">
        <v>24</v>
      </c>
      <c r="C9" s="12">
        <v>2500</v>
      </c>
      <c r="D9" s="10" t="s">
        <v>454</v>
      </c>
      <c r="E9" s="10" t="s">
        <v>454</v>
      </c>
      <c r="F9" s="13">
        <v>2500</v>
      </c>
    </row>
    <row r="10" spans="1:6" ht="15" customHeight="1" x14ac:dyDescent="0.25">
      <c r="A10" s="7" t="s">
        <v>5</v>
      </c>
      <c r="B10" s="12">
        <v>5</v>
      </c>
      <c r="C10" s="12">
        <v>186.99999999999994</v>
      </c>
      <c r="D10" s="12">
        <v>186.99999999999994</v>
      </c>
      <c r="E10" s="10" t="s">
        <v>454</v>
      </c>
      <c r="F10" s="11" t="s">
        <v>454</v>
      </c>
    </row>
    <row r="11" spans="1:6" ht="15" customHeight="1" x14ac:dyDescent="0.25">
      <c r="A11" s="7" t="s">
        <v>6</v>
      </c>
      <c r="B11" s="12">
        <v>2.0000000000000022</v>
      </c>
      <c r="C11" s="12">
        <v>8.0000000000000089</v>
      </c>
      <c r="D11" s="12">
        <v>6.0000000000000027</v>
      </c>
      <c r="E11" s="12">
        <v>2.0000000000000022</v>
      </c>
      <c r="F11" s="11" t="s">
        <v>454</v>
      </c>
    </row>
    <row r="12" spans="1:6" ht="15" customHeight="1" x14ac:dyDescent="0.25">
      <c r="A12" s="7" t="s">
        <v>7</v>
      </c>
      <c r="B12" s="12">
        <v>39.000000000000014</v>
      </c>
      <c r="C12" s="12">
        <v>2756.0000000000014</v>
      </c>
      <c r="D12" s="12">
        <v>12.000000000000004</v>
      </c>
      <c r="E12" s="12">
        <v>392.00000000000023</v>
      </c>
      <c r="F12" s="13">
        <v>2351.9999999999991</v>
      </c>
    </row>
    <row r="13" spans="1:6" ht="15" customHeight="1" x14ac:dyDescent="0.25">
      <c r="A13" s="7" t="s">
        <v>8</v>
      </c>
      <c r="B13" s="12">
        <v>1.0000000000000007</v>
      </c>
      <c r="C13" s="12">
        <v>41.999999999999993</v>
      </c>
      <c r="D13" s="12">
        <v>41.999999999999993</v>
      </c>
      <c r="E13" s="10" t="s">
        <v>454</v>
      </c>
      <c r="F13" s="11" t="s">
        <v>454</v>
      </c>
    </row>
    <row r="14" spans="1:6" ht="15" customHeight="1" x14ac:dyDescent="0.25">
      <c r="A14" s="7" t="s">
        <v>9</v>
      </c>
      <c r="B14" s="12">
        <v>17</v>
      </c>
      <c r="C14" s="12">
        <v>1586.0000000000002</v>
      </c>
      <c r="D14" s="10" t="s">
        <v>454</v>
      </c>
      <c r="E14" s="12">
        <v>1586.0000000000002</v>
      </c>
      <c r="F14" s="11" t="s">
        <v>454</v>
      </c>
    </row>
    <row r="15" spans="1:6" ht="15" customHeight="1" x14ac:dyDescent="0.25">
      <c r="A15" s="7" t="s">
        <v>10</v>
      </c>
      <c r="B15" s="12">
        <v>12.000000000000002</v>
      </c>
      <c r="C15" s="12">
        <v>1007.9999999999994</v>
      </c>
      <c r="D15" s="12">
        <v>28.000000000000011</v>
      </c>
      <c r="E15" s="12">
        <v>699.99999999999977</v>
      </c>
      <c r="F15" s="13">
        <v>279.99999999999994</v>
      </c>
    </row>
    <row r="16" spans="1:6" ht="15" customHeight="1" x14ac:dyDescent="0.25">
      <c r="A16" s="7" t="s">
        <v>11</v>
      </c>
      <c r="B16" s="12">
        <v>1.0000000000000002</v>
      </c>
      <c r="C16" s="12">
        <v>11.4</v>
      </c>
      <c r="D16" s="12">
        <v>11.4</v>
      </c>
      <c r="E16" s="10" t="s">
        <v>454</v>
      </c>
      <c r="F16" s="11" t="s">
        <v>454</v>
      </c>
    </row>
    <row r="17" spans="1:6" ht="15" customHeight="1" x14ac:dyDescent="0.25">
      <c r="A17" s="7" t="s">
        <v>12</v>
      </c>
      <c r="B17" s="12">
        <v>10</v>
      </c>
      <c r="C17" s="12">
        <v>600</v>
      </c>
      <c r="D17" s="12">
        <v>5</v>
      </c>
      <c r="E17" s="12">
        <v>525</v>
      </c>
      <c r="F17" s="13">
        <v>70</v>
      </c>
    </row>
    <row r="18" spans="1:6" ht="15" customHeight="1" x14ac:dyDescent="0.25">
      <c r="A18" s="7" t="s">
        <v>13</v>
      </c>
      <c r="B18" s="12">
        <v>18.999999999999996</v>
      </c>
      <c r="C18" s="12">
        <v>1771</v>
      </c>
      <c r="D18" s="10" t="s">
        <v>454</v>
      </c>
      <c r="E18" s="12">
        <v>1771</v>
      </c>
      <c r="F18" s="11" t="s">
        <v>454</v>
      </c>
    </row>
    <row r="19" spans="1:6" ht="21" customHeight="1" x14ac:dyDescent="0.25">
      <c r="A19" s="6" t="s">
        <v>389</v>
      </c>
      <c r="B19" s="10">
        <f>SUM(B20:B25)</f>
        <v>119.99999999999999</v>
      </c>
      <c r="C19" s="10">
        <f t="shared" ref="C19:E19" si="0">SUM(C20:C25)</f>
        <v>6753.0000000000027</v>
      </c>
      <c r="D19" s="10">
        <f t="shared" si="0"/>
        <v>189.99999999999997</v>
      </c>
      <c r="E19" s="10">
        <f t="shared" si="0"/>
        <v>6563.0000000000027</v>
      </c>
      <c r="F19" s="11" t="s">
        <v>454</v>
      </c>
    </row>
    <row r="20" spans="1:6" ht="15" customHeight="1" x14ac:dyDescent="0.25">
      <c r="A20" s="7" t="s">
        <v>460</v>
      </c>
      <c r="B20" s="12">
        <v>1.0000000000000004</v>
      </c>
      <c r="C20" s="12">
        <v>6</v>
      </c>
      <c r="D20" s="12">
        <v>6</v>
      </c>
      <c r="E20" s="10" t="s">
        <v>454</v>
      </c>
      <c r="F20" s="11" t="s">
        <v>454</v>
      </c>
    </row>
    <row r="21" spans="1:6" ht="15" customHeight="1" x14ac:dyDescent="0.25">
      <c r="A21" s="7" t="s">
        <v>15</v>
      </c>
      <c r="B21" s="12">
        <v>7.0000000000000027</v>
      </c>
      <c r="C21" s="12">
        <v>266.00000000000006</v>
      </c>
      <c r="D21" s="12">
        <v>66</v>
      </c>
      <c r="E21" s="12">
        <v>199.99999999999997</v>
      </c>
      <c r="F21" s="11" t="s">
        <v>454</v>
      </c>
    </row>
    <row r="22" spans="1:6" ht="15" customHeight="1" x14ac:dyDescent="0.25">
      <c r="A22" s="7" t="s">
        <v>16</v>
      </c>
      <c r="B22" s="12">
        <v>11.000000000000002</v>
      </c>
      <c r="C22" s="12">
        <v>173.99999999999994</v>
      </c>
      <c r="D22" s="12">
        <v>96.999999999999972</v>
      </c>
      <c r="E22" s="12">
        <v>77</v>
      </c>
      <c r="F22" s="11" t="s">
        <v>454</v>
      </c>
    </row>
    <row r="23" spans="1:6" ht="15" customHeight="1" x14ac:dyDescent="0.25">
      <c r="A23" s="7" t="s">
        <v>17</v>
      </c>
      <c r="B23" s="12">
        <v>62.999999999999957</v>
      </c>
      <c r="C23" s="12">
        <v>5292.0000000000027</v>
      </c>
      <c r="D23" s="10" t="s">
        <v>454</v>
      </c>
      <c r="E23" s="12">
        <v>5292.0000000000027</v>
      </c>
      <c r="F23" s="11" t="s">
        <v>454</v>
      </c>
    </row>
    <row r="24" spans="1:6" ht="15" customHeight="1" x14ac:dyDescent="0.25">
      <c r="A24" s="7" t="s">
        <v>18</v>
      </c>
      <c r="B24" s="12">
        <v>26.000000000000014</v>
      </c>
      <c r="C24" s="12">
        <v>735</v>
      </c>
      <c r="D24" s="12">
        <v>21</v>
      </c>
      <c r="E24" s="12">
        <v>714</v>
      </c>
      <c r="F24" s="11" t="s">
        <v>454</v>
      </c>
    </row>
    <row r="25" spans="1:6" ht="15" customHeight="1" x14ac:dyDescent="0.25">
      <c r="A25" s="7" t="s">
        <v>19</v>
      </c>
      <c r="B25" s="12">
        <v>12.000000000000002</v>
      </c>
      <c r="C25" s="12">
        <v>280</v>
      </c>
      <c r="D25" s="10" t="s">
        <v>454</v>
      </c>
      <c r="E25" s="12">
        <v>280</v>
      </c>
      <c r="F25" s="11" t="s">
        <v>454</v>
      </c>
    </row>
    <row r="26" spans="1:6" ht="21" customHeight="1" x14ac:dyDescent="0.25">
      <c r="A26" s="6" t="s">
        <v>390</v>
      </c>
      <c r="B26" s="10">
        <f>SUM(B27:B33)</f>
        <v>121.00000000000001</v>
      </c>
      <c r="C26" s="10">
        <f>SUM(C27:C33)</f>
        <v>6623.25</v>
      </c>
      <c r="D26" s="10">
        <f>SUM(D27:D33)</f>
        <v>1554.2499999999998</v>
      </c>
      <c r="E26" s="10">
        <f>SUM(E27:E33)</f>
        <v>1919</v>
      </c>
      <c r="F26" s="11">
        <f>SUM(F27:F33)</f>
        <v>3150</v>
      </c>
    </row>
    <row r="27" spans="1:6" ht="15" customHeight="1" x14ac:dyDescent="0.25">
      <c r="A27" s="7" t="s">
        <v>461</v>
      </c>
      <c r="B27" s="12">
        <v>30</v>
      </c>
      <c r="C27" s="12">
        <v>1050</v>
      </c>
      <c r="D27" s="10" t="s">
        <v>454</v>
      </c>
      <c r="E27" s="12">
        <v>1050</v>
      </c>
      <c r="F27" s="11" t="s">
        <v>454</v>
      </c>
    </row>
    <row r="28" spans="1:6" ht="15" customHeight="1" x14ac:dyDescent="0.25">
      <c r="A28" s="7" t="s">
        <v>20</v>
      </c>
      <c r="B28" s="12">
        <v>45</v>
      </c>
      <c r="C28" s="12">
        <v>4060</v>
      </c>
      <c r="D28" s="12">
        <v>112.00000000000004</v>
      </c>
      <c r="E28" s="12">
        <v>798</v>
      </c>
      <c r="F28" s="13">
        <v>3150</v>
      </c>
    </row>
    <row r="29" spans="1:6" ht="15" customHeight="1" x14ac:dyDescent="0.25">
      <c r="A29" s="7" t="s">
        <v>21</v>
      </c>
      <c r="B29" s="12">
        <v>2.0000000000000009</v>
      </c>
      <c r="C29" s="12">
        <v>10</v>
      </c>
      <c r="D29" s="12">
        <v>10</v>
      </c>
      <c r="E29" s="10" t="s">
        <v>454</v>
      </c>
      <c r="F29" s="11" t="s">
        <v>454</v>
      </c>
    </row>
    <row r="30" spans="1:6" ht="15" customHeight="1" x14ac:dyDescent="0.25">
      <c r="A30" s="7" t="s">
        <v>22</v>
      </c>
      <c r="B30" s="12">
        <v>5.0000000000000009</v>
      </c>
      <c r="C30" s="12">
        <v>130.00000000000009</v>
      </c>
      <c r="D30" s="12">
        <v>130.00000000000009</v>
      </c>
      <c r="E30" s="10" t="s">
        <v>454</v>
      </c>
      <c r="F30" s="11" t="s">
        <v>454</v>
      </c>
    </row>
    <row r="31" spans="1:6" ht="15" customHeight="1" x14ac:dyDescent="0.25">
      <c r="A31" s="7" t="s">
        <v>23</v>
      </c>
      <c r="B31" s="12">
        <v>8.0000000000000071</v>
      </c>
      <c r="C31" s="12">
        <v>363.99999999999972</v>
      </c>
      <c r="D31" s="12">
        <v>363.99999999999972</v>
      </c>
      <c r="E31" s="10" t="s">
        <v>454</v>
      </c>
      <c r="F31" s="11" t="s">
        <v>454</v>
      </c>
    </row>
    <row r="32" spans="1:6" ht="15" customHeight="1" x14ac:dyDescent="0.25">
      <c r="A32" s="7" t="s">
        <v>24</v>
      </c>
      <c r="B32" s="12">
        <v>16.000000000000011</v>
      </c>
      <c r="C32" s="12">
        <v>439.99999999999994</v>
      </c>
      <c r="D32" s="12">
        <v>439.99999999999994</v>
      </c>
      <c r="E32" s="10" t="s">
        <v>454</v>
      </c>
      <c r="F32" s="11" t="s">
        <v>454</v>
      </c>
    </row>
    <row r="33" spans="1:6" ht="15" customHeight="1" x14ac:dyDescent="0.25">
      <c r="A33" s="7" t="s">
        <v>25</v>
      </c>
      <c r="B33" s="12">
        <v>15.000000000000002</v>
      </c>
      <c r="C33" s="12">
        <v>569.25</v>
      </c>
      <c r="D33" s="12">
        <v>498.25000000000006</v>
      </c>
      <c r="E33" s="12">
        <v>71.000000000000028</v>
      </c>
      <c r="F33" s="11" t="s">
        <v>454</v>
      </c>
    </row>
    <row r="34" spans="1:6" ht="21" customHeight="1" x14ac:dyDescent="0.25">
      <c r="A34" s="5" t="s">
        <v>55</v>
      </c>
      <c r="B34" s="10">
        <f>+B35+B43+B52+B59+B67+B71</f>
        <v>3019</v>
      </c>
      <c r="C34" s="10">
        <f>+C35+C43+C52+C59+C67+C71</f>
        <v>304133.5</v>
      </c>
      <c r="D34" s="10">
        <f>+D35+D43+D52+D59+D67+D71</f>
        <v>5568.4999999999991</v>
      </c>
      <c r="E34" s="10">
        <f>+E35+E43+E52+E59+E67+E71</f>
        <v>297350</v>
      </c>
      <c r="F34" s="11">
        <f>+F43+F52+F59+F71</f>
        <v>1215</v>
      </c>
    </row>
    <row r="35" spans="1:6" ht="21" customHeight="1" x14ac:dyDescent="0.25">
      <c r="A35" s="6" t="s">
        <v>391</v>
      </c>
      <c r="B35" s="10">
        <f>SUM(B36:B42)</f>
        <v>704</v>
      </c>
      <c r="C35" s="10">
        <f>SUM(C36:C42)</f>
        <v>65286</v>
      </c>
      <c r="D35" s="10">
        <f>SUM(D36:D42)</f>
        <v>810.00000000000023</v>
      </c>
      <c r="E35" s="10">
        <f>SUM(E36:E42)</f>
        <v>64476</v>
      </c>
      <c r="F35" s="11" t="s">
        <v>454</v>
      </c>
    </row>
    <row r="36" spans="1:6" ht="15" customHeight="1" x14ac:dyDescent="0.25">
      <c r="A36" s="7" t="s">
        <v>462</v>
      </c>
      <c r="B36" s="12">
        <v>60</v>
      </c>
      <c r="C36" s="12">
        <v>5460</v>
      </c>
      <c r="D36" s="10" t="s">
        <v>454</v>
      </c>
      <c r="E36" s="12">
        <v>5460</v>
      </c>
      <c r="F36" s="11" t="s">
        <v>454</v>
      </c>
    </row>
    <row r="37" spans="1:6" ht="15" customHeight="1" x14ac:dyDescent="0.25">
      <c r="A37" s="7" t="s">
        <v>26</v>
      </c>
      <c r="B37" s="12">
        <v>176.99999999999997</v>
      </c>
      <c r="C37" s="12">
        <v>26231.999999999996</v>
      </c>
      <c r="D37" s="12">
        <v>10.000000000000002</v>
      </c>
      <c r="E37" s="12">
        <v>26222</v>
      </c>
      <c r="F37" s="11" t="s">
        <v>454</v>
      </c>
    </row>
    <row r="38" spans="1:6" ht="15" customHeight="1" x14ac:dyDescent="0.25">
      <c r="A38" s="7" t="s">
        <v>27</v>
      </c>
      <c r="B38" s="12">
        <v>57.999999999999979</v>
      </c>
      <c r="C38" s="12">
        <v>3255.0000000000005</v>
      </c>
      <c r="D38" s="12">
        <v>322</v>
      </c>
      <c r="E38" s="12">
        <v>2933.0000000000014</v>
      </c>
      <c r="F38" s="11" t="s">
        <v>454</v>
      </c>
    </row>
    <row r="39" spans="1:6" ht="15" customHeight="1" x14ac:dyDescent="0.25">
      <c r="A39" s="7" t="s">
        <v>29</v>
      </c>
      <c r="B39" s="12">
        <v>192.00000000000003</v>
      </c>
      <c r="C39" s="12">
        <v>7839.9999999999973</v>
      </c>
      <c r="D39" s="12">
        <v>59.999999999999964</v>
      </c>
      <c r="E39" s="12">
        <v>7779.9999999999973</v>
      </c>
      <c r="F39" s="11" t="s">
        <v>454</v>
      </c>
    </row>
    <row r="40" spans="1:6" ht="15" customHeight="1" x14ac:dyDescent="0.25">
      <c r="A40" s="7" t="s">
        <v>30</v>
      </c>
      <c r="B40" s="12">
        <v>146.00000000000006</v>
      </c>
      <c r="C40" s="12">
        <v>9077.0000000000036</v>
      </c>
      <c r="D40" s="12">
        <v>16.000000000000004</v>
      </c>
      <c r="E40" s="12">
        <v>9061.0000000000036</v>
      </c>
      <c r="F40" s="11" t="s">
        <v>454</v>
      </c>
    </row>
    <row r="41" spans="1:6" ht="15" customHeight="1" x14ac:dyDescent="0.25">
      <c r="A41" s="7" t="s">
        <v>31</v>
      </c>
      <c r="B41" s="12">
        <v>2.0000000000000004</v>
      </c>
      <c r="C41" s="12">
        <v>10</v>
      </c>
      <c r="D41" s="12">
        <v>10</v>
      </c>
      <c r="E41" s="10" t="s">
        <v>454</v>
      </c>
      <c r="F41" s="11" t="s">
        <v>454</v>
      </c>
    </row>
    <row r="42" spans="1:6" ht="15" customHeight="1" x14ac:dyDescent="0.25">
      <c r="A42" s="7" t="s">
        <v>32</v>
      </c>
      <c r="B42" s="12">
        <v>69.000000000000028</v>
      </c>
      <c r="C42" s="12">
        <v>13411.999999999998</v>
      </c>
      <c r="D42" s="12">
        <v>392.00000000000023</v>
      </c>
      <c r="E42" s="12">
        <v>13019.999999999998</v>
      </c>
      <c r="F42" s="11" t="s">
        <v>454</v>
      </c>
    </row>
    <row r="43" spans="1:6" ht="21" customHeight="1" x14ac:dyDescent="0.25">
      <c r="A43" s="6" t="s">
        <v>392</v>
      </c>
      <c r="B43" s="10">
        <f>SUM(B44:B51)</f>
        <v>659.99999999999989</v>
      </c>
      <c r="C43" s="10">
        <f>SUM(C44:C51)</f>
        <v>70865.500000000029</v>
      </c>
      <c r="D43" s="10">
        <f>SUM(D44:D51)</f>
        <v>1112.5</v>
      </c>
      <c r="E43" s="10">
        <f>SUM(E44:E51)</f>
        <v>69655.999999999985</v>
      </c>
      <c r="F43" s="11">
        <f>SUM(F44:F51)</f>
        <v>97.000000000000014</v>
      </c>
    </row>
    <row r="44" spans="1:6" ht="15" customHeight="1" x14ac:dyDescent="0.25">
      <c r="A44" s="7" t="s">
        <v>463</v>
      </c>
      <c r="B44" s="12">
        <v>169.00000000000006</v>
      </c>
      <c r="C44" s="12">
        <v>28142.000000000015</v>
      </c>
      <c r="D44" s="12">
        <v>52.999999999999993</v>
      </c>
      <c r="E44" s="12">
        <v>28077.000000000011</v>
      </c>
      <c r="F44" s="13">
        <v>12.000000000000004</v>
      </c>
    </row>
    <row r="45" spans="1:6" ht="15" customHeight="1" x14ac:dyDescent="0.25">
      <c r="A45" s="7" t="s">
        <v>33</v>
      </c>
      <c r="B45" s="12">
        <v>4.0000000000000009</v>
      </c>
      <c r="C45" s="12">
        <v>34</v>
      </c>
      <c r="D45" s="12">
        <v>34</v>
      </c>
      <c r="E45" s="10" t="s">
        <v>454</v>
      </c>
      <c r="F45" s="11" t="s">
        <v>454</v>
      </c>
    </row>
    <row r="46" spans="1:6" ht="15" customHeight="1" x14ac:dyDescent="0.25">
      <c r="A46" s="7" t="s">
        <v>34</v>
      </c>
      <c r="B46" s="12">
        <v>409.99999999999983</v>
      </c>
      <c r="C46" s="12">
        <v>39336.000000000007</v>
      </c>
      <c r="D46" s="12">
        <v>587.99999999999989</v>
      </c>
      <c r="E46" s="12">
        <v>38727.999999999978</v>
      </c>
      <c r="F46" s="13">
        <v>20.000000000000007</v>
      </c>
    </row>
    <row r="47" spans="1:6" ht="15" customHeight="1" x14ac:dyDescent="0.25">
      <c r="A47" s="7" t="s">
        <v>35</v>
      </c>
      <c r="B47" s="12">
        <v>4.9999999999999991</v>
      </c>
      <c r="C47" s="12">
        <v>71</v>
      </c>
      <c r="D47" s="12">
        <v>6</v>
      </c>
      <c r="E47" s="10" t="s">
        <v>454</v>
      </c>
      <c r="F47" s="13">
        <v>65</v>
      </c>
    </row>
    <row r="48" spans="1:6" ht="15" customHeight="1" x14ac:dyDescent="0.25">
      <c r="A48" s="7" t="s">
        <v>36</v>
      </c>
      <c r="B48" s="12">
        <v>57.000000000000007</v>
      </c>
      <c r="C48" s="12">
        <v>2901</v>
      </c>
      <c r="D48" s="12">
        <v>89.999999999999986</v>
      </c>
      <c r="E48" s="12">
        <v>2811.0000000000009</v>
      </c>
      <c r="F48" s="11" t="s">
        <v>454</v>
      </c>
    </row>
    <row r="49" spans="1:6" ht="15" customHeight="1" x14ac:dyDescent="0.25">
      <c r="A49" s="7" t="s">
        <v>37</v>
      </c>
      <c r="B49" s="12">
        <v>10.999999999999996</v>
      </c>
      <c r="C49" s="12">
        <v>297.5</v>
      </c>
      <c r="D49" s="12">
        <v>297.5</v>
      </c>
      <c r="E49" s="10" t="s">
        <v>454</v>
      </c>
      <c r="F49" s="11" t="s">
        <v>454</v>
      </c>
    </row>
    <row r="50" spans="1:6" ht="15" customHeight="1" x14ac:dyDescent="0.25">
      <c r="A50" s="7" t="s">
        <v>38</v>
      </c>
      <c r="B50" s="12">
        <v>3</v>
      </c>
      <c r="C50" s="12">
        <v>62.999999999999993</v>
      </c>
      <c r="D50" s="12">
        <v>23.000000000000004</v>
      </c>
      <c r="E50" s="12">
        <v>40</v>
      </c>
      <c r="F50" s="11" t="s">
        <v>454</v>
      </c>
    </row>
    <row r="51" spans="1:6" ht="15" customHeight="1" x14ac:dyDescent="0.25">
      <c r="A51" s="7" t="s">
        <v>39</v>
      </c>
      <c r="B51" s="12">
        <v>1.0000000000000002</v>
      </c>
      <c r="C51" s="12">
        <v>21</v>
      </c>
      <c r="D51" s="12">
        <v>21</v>
      </c>
      <c r="E51" s="10" t="s">
        <v>454</v>
      </c>
      <c r="F51" s="11" t="s">
        <v>454</v>
      </c>
    </row>
    <row r="52" spans="1:6" ht="21" customHeight="1" x14ac:dyDescent="0.25">
      <c r="A52" s="6" t="s">
        <v>393</v>
      </c>
      <c r="B52" s="10">
        <f>SUM(B53:B58)</f>
        <v>97.000000000000014</v>
      </c>
      <c r="C52" s="10">
        <f>SUM(C53:C58)</f>
        <v>3539.5</v>
      </c>
      <c r="D52" s="10">
        <f>SUM(D53:D58)</f>
        <v>1117.5</v>
      </c>
      <c r="E52" s="10">
        <f>SUM(E53:E58)</f>
        <v>1973.9999999999995</v>
      </c>
      <c r="F52" s="11">
        <f>SUM(F53:F58)</f>
        <v>447.99999999999994</v>
      </c>
    </row>
    <row r="53" spans="1:6" ht="15" customHeight="1" x14ac:dyDescent="0.25">
      <c r="A53" s="7" t="s">
        <v>464</v>
      </c>
      <c r="B53" s="12">
        <v>38.000000000000021</v>
      </c>
      <c r="C53" s="12">
        <v>1275.0000000000009</v>
      </c>
      <c r="D53" s="12">
        <v>575</v>
      </c>
      <c r="E53" s="12">
        <v>699.99999999999977</v>
      </c>
      <c r="F53" s="11" t="s">
        <v>454</v>
      </c>
    </row>
    <row r="54" spans="1:6" ht="15" customHeight="1" x14ac:dyDescent="0.25">
      <c r="A54" s="7" t="s">
        <v>40</v>
      </c>
      <c r="B54" s="12">
        <v>9.9999999999999947</v>
      </c>
      <c r="C54" s="12">
        <v>398.9999999999996</v>
      </c>
      <c r="D54" s="12">
        <v>174.99999999999997</v>
      </c>
      <c r="E54" s="12">
        <v>224.00000000000006</v>
      </c>
      <c r="F54" s="11" t="s">
        <v>454</v>
      </c>
    </row>
    <row r="55" spans="1:6" ht="15" customHeight="1" x14ac:dyDescent="0.25">
      <c r="A55" s="7" t="s">
        <v>41</v>
      </c>
      <c r="B55" s="12">
        <v>15.000000000000005</v>
      </c>
      <c r="C55" s="12">
        <v>937.99999999999955</v>
      </c>
      <c r="D55" s="10" t="s">
        <v>454</v>
      </c>
      <c r="E55" s="12">
        <v>489.99999999999994</v>
      </c>
      <c r="F55" s="13">
        <v>447.99999999999994</v>
      </c>
    </row>
    <row r="56" spans="1:6" ht="15" customHeight="1" x14ac:dyDescent="0.25">
      <c r="A56" s="7" t="s">
        <v>43</v>
      </c>
      <c r="B56" s="12">
        <v>9.9999999999999911</v>
      </c>
      <c r="C56" s="12">
        <v>133.00000000000009</v>
      </c>
      <c r="D56" s="12">
        <v>133.00000000000009</v>
      </c>
      <c r="E56" s="10" t="s">
        <v>454</v>
      </c>
      <c r="F56" s="11" t="s">
        <v>454</v>
      </c>
    </row>
    <row r="57" spans="1:6" ht="15" customHeight="1" x14ac:dyDescent="0.25">
      <c r="A57" s="7" t="s">
        <v>44</v>
      </c>
      <c r="B57" s="12">
        <v>10.000000000000002</v>
      </c>
      <c r="C57" s="12">
        <v>559.99999999999989</v>
      </c>
      <c r="D57" s="10" t="s">
        <v>454</v>
      </c>
      <c r="E57" s="12">
        <v>559.99999999999989</v>
      </c>
      <c r="F57" s="11" t="s">
        <v>454</v>
      </c>
    </row>
    <row r="58" spans="1:6" ht="15" customHeight="1" x14ac:dyDescent="0.25">
      <c r="A58" s="7" t="s">
        <v>45</v>
      </c>
      <c r="B58" s="12">
        <v>13.999999999999996</v>
      </c>
      <c r="C58" s="12">
        <v>234.4999999999998</v>
      </c>
      <c r="D58" s="12">
        <v>234.4999999999998</v>
      </c>
      <c r="E58" s="10" t="s">
        <v>454</v>
      </c>
      <c r="F58" s="11" t="s">
        <v>454</v>
      </c>
    </row>
    <row r="59" spans="1:6" ht="21" customHeight="1" x14ac:dyDescent="0.25">
      <c r="A59" s="6" t="s">
        <v>394</v>
      </c>
      <c r="B59" s="10">
        <f>SUM(B60:B66)</f>
        <v>490.99999999999989</v>
      </c>
      <c r="C59" s="10">
        <f t="shared" ref="C59:F59" si="1">SUM(C60:C66)</f>
        <v>44903</v>
      </c>
      <c r="D59" s="10">
        <f t="shared" si="1"/>
        <v>815.99999999999966</v>
      </c>
      <c r="E59" s="10">
        <f t="shared" si="1"/>
        <v>43526.999999999978</v>
      </c>
      <c r="F59" s="11">
        <f t="shared" si="1"/>
        <v>560</v>
      </c>
    </row>
    <row r="60" spans="1:6" ht="15" customHeight="1" x14ac:dyDescent="0.25">
      <c r="A60" s="7" t="s">
        <v>465</v>
      </c>
      <c r="B60" s="12">
        <v>167.00000000000006</v>
      </c>
      <c r="C60" s="12">
        <v>21007.000000000011</v>
      </c>
      <c r="D60" s="12">
        <v>4.0000000000000018</v>
      </c>
      <c r="E60" s="12">
        <v>21002.999999999993</v>
      </c>
      <c r="F60" s="11" t="s">
        <v>454</v>
      </c>
    </row>
    <row r="61" spans="1:6" ht="15" customHeight="1" x14ac:dyDescent="0.25">
      <c r="A61" s="7" t="s">
        <v>46</v>
      </c>
      <c r="B61" s="12">
        <v>251.99999999999983</v>
      </c>
      <c r="C61" s="12">
        <v>20710.999999999985</v>
      </c>
      <c r="D61" s="10" t="s">
        <v>454</v>
      </c>
      <c r="E61" s="12">
        <v>20710.999999999985</v>
      </c>
      <c r="F61" s="11" t="s">
        <v>454</v>
      </c>
    </row>
    <row r="62" spans="1:6" ht="15" customHeight="1" x14ac:dyDescent="0.25">
      <c r="A62" s="7" t="s">
        <v>47</v>
      </c>
      <c r="B62" s="12">
        <v>26</v>
      </c>
      <c r="C62" s="12">
        <v>1147.9999999999995</v>
      </c>
      <c r="D62" s="12">
        <v>440.99999999999983</v>
      </c>
      <c r="E62" s="12">
        <v>707.00000000000011</v>
      </c>
      <c r="F62" s="11" t="s">
        <v>454</v>
      </c>
    </row>
    <row r="63" spans="1:6" ht="15" customHeight="1" x14ac:dyDescent="0.25">
      <c r="A63" s="7" t="s">
        <v>48</v>
      </c>
      <c r="B63" s="12">
        <v>10</v>
      </c>
      <c r="C63" s="12">
        <v>629.99999999999989</v>
      </c>
      <c r="D63" s="12">
        <v>70</v>
      </c>
      <c r="E63" s="10" t="s">
        <v>454</v>
      </c>
      <c r="F63" s="13">
        <v>560</v>
      </c>
    </row>
    <row r="64" spans="1:6" ht="15" customHeight="1" x14ac:dyDescent="0.25">
      <c r="A64" s="7" t="s">
        <v>49</v>
      </c>
      <c r="B64" s="12">
        <v>7.0000000000000027</v>
      </c>
      <c r="C64" s="12">
        <v>236.99999999999991</v>
      </c>
      <c r="D64" s="12">
        <v>236.99999999999991</v>
      </c>
      <c r="E64" s="10" t="s">
        <v>454</v>
      </c>
      <c r="F64" s="11" t="s">
        <v>454</v>
      </c>
    </row>
    <row r="65" spans="1:6" ht="15" customHeight="1" x14ac:dyDescent="0.25">
      <c r="A65" s="7" t="s">
        <v>50</v>
      </c>
      <c r="B65" s="12">
        <v>3.0000000000000009</v>
      </c>
      <c r="C65" s="12">
        <v>64.000000000000028</v>
      </c>
      <c r="D65" s="12">
        <v>64.000000000000028</v>
      </c>
      <c r="E65" s="10" t="s">
        <v>454</v>
      </c>
      <c r="F65" s="11" t="s">
        <v>454</v>
      </c>
    </row>
    <row r="66" spans="1:6" ht="15" customHeight="1" x14ac:dyDescent="0.25">
      <c r="A66" s="7" t="s">
        <v>51</v>
      </c>
      <c r="B66" s="12">
        <v>26.000000000000004</v>
      </c>
      <c r="C66" s="12">
        <v>1105.9999999999995</v>
      </c>
      <c r="D66" s="10" t="s">
        <v>454</v>
      </c>
      <c r="E66" s="12">
        <v>1105.9999999999995</v>
      </c>
      <c r="F66" s="11" t="s">
        <v>454</v>
      </c>
    </row>
    <row r="67" spans="1:6" ht="21" customHeight="1" x14ac:dyDescent="0.25">
      <c r="A67" s="6" t="s">
        <v>395</v>
      </c>
      <c r="B67" s="10">
        <f>SUM(B68:B70)</f>
        <v>92.000000000000014</v>
      </c>
      <c r="C67" s="10">
        <f>SUM(C68:C70)</f>
        <v>15379.000000000007</v>
      </c>
      <c r="D67" s="10">
        <f>SUM(D68:D70)</f>
        <v>49.000000000000036</v>
      </c>
      <c r="E67" s="10">
        <f>SUM(E68:E70)</f>
        <v>15329.999999999996</v>
      </c>
      <c r="F67" s="11" t="s">
        <v>454</v>
      </c>
    </row>
    <row r="68" spans="1:6" ht="15" customHeight="1" x14ac:dyDescent="0.25">
      <c r="A68" s="7" t="s">
        <v>466</v>
      </c>
      <c r="B68" s="12">
        <v>10.000000000000002</v>
      </c>
      <c r="C68" s="12">
        <v>349.99999999999994</v>
      </c>
      <c r="D68" s="10" t="s">
        <v>454</v>
      </c>
      <c r="E68" s="12">
        <v>349.99999999999994</v>
      </c>
      <c r="F68" s="11" t="s">
        <v>454</v>
      </c>
    </row>
    <row r="69" spans="1:6" ht="15" customHeight="1" x14ac:dyDescent="0.25">
      <c r="A69" s="7" t="s">
        <v>52</v>
      </c>
      <c r="B69" s="12">
        <v>10.000000000000002</v>
      </c>
      <c r="C69" s="12">
        <v>280.00000000000006</v>
      </c>
      <c r="D69" s="10" t="s">
        <v>454</v>
      </c>
      <c r="E69" s="12">
        <v>280.00000000000006</v>
      </c>
      <c r="F69" s="11" t="s">
        <v>454</v>
      </c>
    </row>
    <row r="70" spans="1:6" ht="15" customHeight="1" x14ac:dyDescent="0.25">
      <c r="A70" s="7" t="s">
        <v>53</v>
      </c>
      <c r="B70" s="12">
        <v>72.000000000000014</v>
      </c>
      <c r="C70" s="12">
        <v>14749.000000000007</v>
      </c>
      <c r="D70" s="12">
        <v>49.000000000000036</v>
      </c>
      <c r="E70" s="12">
        <v>14699.999999999996</v>
      </c>
      <c r="F70" s="11" t="s">
        <v>454</v>
      </c>
    </row>
    <row r="71" spans="1:6" ht="21" customHeight="1" x14ac:dyDescent="0.25">
      <c r="A71" s="6" t="s">
        <v>396</v>
      </c>
      <c r="B71" s="10">
        <f>SUM(B72:B86)</f>
        <v>975.00000000000011</v>
      </c>
      <c r="C71" s="10">
        <f>SUM(C72:C86)</f>
        <v>104160.5</v>
      </c>
      <c r="D71" s="10">
        <f>SUM(D72:D86)</f>
        <v>1663.4999999999995</v>
      </c>
      <c r="E71" s="10">
        <f>SUM(E72:E86)</f>
        <v>102387</v>
      </c>
      <c r="F71" s="11">
        <f>SUM(F72:F86)</f>
        <v>109.99999999999997</v>
      </c>
    </row>
    <row r="72" spans="1:6" ht="15" customHeight="1" x14ac:dyDescent="0.25">
      <c r="A72" s="7" t="s">
        <v>467</v>
      </c>
      <c r="B72" s="12">
        <v>93.999999999999986</v>
      </c>
      <c r="C72" s="12">
        <v>9799.9999999999982</v>
      </c>
      <c r="D72" s="12">
        <v>6.0000000000000018</v>
      </c>
      <c r="E72" s="12">
        <v>9793.9999999999964</v>
      </c>
      <c r="F72" s="11" t="s">
        <v>454</v>
      </c>
    </row>
    <row r="73" spans="1:6" ht="15" customHeight="1" x14ac:dyDescent="0.25">
      <c r="A73" s="7" t="s">
        <v>54</v>
      </c>
      <c r="B73" s="12">
        <v>18.000000000000007</v>
      </c>
      <c r="C73" s="12">
        <v>606.99999999999966</v>
      </c>
      <c r="D73" s="12">
        <v>606.99999999999966</v>
      </c>
      <c r="E73" s="10" t="s">
        <v>454</v>
      </c>
      <c r="F73" s="11" t="s">
        <v>454</v>
      </c>
    </row>
    <row r="74" spans="1:6" ht="15" customHeight="1" x14ac:dyDescent="0.25">
      <c r="A74" s="7" t="s">
        <v>55</v>
      </c>
      <c r="B74" s="12">
        <v>291.00000000000006</v>
      </c>
      <c r="C74" s="12">
        <v>32529.999999999989</v>
      </c>
      <c r="D74" s="12">
        <v>28.999999999999972</v>
      </c>
      <c r="E74" s="12">
        <v>32501</v>
      </c>
      <c r="F74" s="11" t="s">
        <v>454</v>
      </c>
    </row>
    <row r="75" spans="1:6" ht="15" customHeight="1" x14ac:dyDescent="0.25">
      <c r="A75" s="7" t="s">
        <v>56</v>
      </c>
      <c r="B75" s="12">
        <v>2.0000000000000013</v>
      </c>
      <c r="C75" s="12">
        <v>14.000000000000005</v>
      </c>
      <c r="D75" s="12">
        <v>14.000000000000005</v>
      </c>
      <c r="E75" s="10" t="s">
        <v>454</v>
      </c>
      <c r="F75" s="11" t="s">
        <v>454</v>
      </c>
    </row>
    <row r="76" spans="1:6" ht="15" customHeight="1" x14ac:dyDescent="0.25">
      <c r="A76" s="7" t="s">
        <v>57</v>
      </c>
      <c r="B76" s="12">
        <v>224.99999999999997</v>
      </c>
      <c r="C76" s="12">
        <v>35191.000000000022</v>
      </c>
      <c r="D76" s="12">
        <v>730.99999999999989</v>
      </c>
      <c r="E76" s="12">
        <v>34420.000000000015</v>
      </c>
      <c r="F76" s="13">
        <v>39.999999999999979</v>
      </c>
    </row>
    <row r="77" spans="1:6" ht="15" customHeight="1" x14ac:dyDescent="0.25">
      <c r="A77" s="7" t="s">
        <v>58</v>
      </c>
      <c r="B77" s="12">
        <v>1.0000000000000004</v>
      </c>
      <c r="C77" s="12">
        <v>3.0000000000000009</v>
      </c>
      <c r="D77" s="12">
        <v>3.0000000000000009</v>
      </c>
      <c r="E77" s="10" t="s">
        <v>454</v>
      </c>
      <c r="F77" s="11" t="s">
        <v>454</v>
      </c>
    </row>
    <row r="78" spans="1:6" ht="15" customHeight="1" x14ac:dyDescent="0.25">
      <c r="A78" s="7" t="s">
        <v>59</v>
      </c>
      <c r="B78" s="12">
        <v>309.00000000000011</v>
      </c>
      <c r="C78" s="12">
        <v>25828.999999999996</v>
      </c>
      <c r="D78" s="12">
        <v>126.99999999999997</v>
      </c>
      <c r="E78" s="12">
        <v>25631.999999999985</v>
      </c>
      <c r="F78" s="13">
        <v>70</v>
      </c>
    </row>
    <row r="79" spans="1:6" ht="15" customHeight="1" x14ac:dyDescent="0.25">
      <c r="A79" s="7" t="s">
        <v>60</v>
      </c>
      <c r="B79" s="12">
        <v>7.0000000000000018</v>
      </c>
      <c r="C79" s="12">
        <v>57.999999999999908</v>
      </c>
      <c r="D79" s="12">
        <v>18.000000000000007</v>
      </c>
      <c r="E79" s="12">
        <v>39.99999999999995</v>
      </c>
      <c r="F79" s="11" t="s">
        <v>454</v>
      </c>
    </row>
    <row r="80" spans="1:6" ht="15" customHeight="1" x14ac:dyDescent="0.25">
      <c r="A80" s="7" t="s">
        <v>61</v>
      </c>
      <c r="B80" s="12">
        <v>2.0000000000000027</v>
      </c>
      <c r="C80" s="12">
        <v>13.499999999999996</v>
      </c>
      <c r="D80" s="12">
        <v>13.499999999999996</v>
      </c>
      <c r="E80" s="10" t="s">
        <v>454</v>
      </c>
      <c r="F80" s="11" t="s">
        <v>454</v>
      </c>
    </row>
    <row r="81" spans="1:6" ht="15" customHeight="1" x14ac:dyDescent="0.25">
      <c r="A81" s="7" t="s">
        <v>62</v>
      </c>
      <c r="B81" s="12">
        <v>7</v>
      </c>
      <c r="C81" s="12">
        <v>44.999999999999979</v>
      </c>
      <c r="D81" s="12">
        <v>44.999999999999979</v>
      </c>
      <c r="E81" s="10" t="s">
        <v>454</v>
      </c>
      <c r="F81" s="11" t="s">
        <v>454</v>
      </c>
    </row>
    <row r="82" spans="1:6" ht="15" customHeight="1" x14ac:dyDescent="0.25">
      <c r="A82" s="7" t="s">
        <v>63</v>
      </c>
      <c r="B82" s="12">
        <v>3.0000000000000009</v>
      </c>
      <c r="C82" s="12">
        <v>12.000000000000004</v>
      </c>
      <c r="D82" s="12">
        <v>12.000000000000004</v>
      </c>
      <c r="E82" s="10" t="s">
        <v>454</v>
      </c>
      <c r="F82" s="11" t="s">
        <v>454</v>
      </c>
    </row>
    <row r="83" spans="1:6" ht="15" customHeight="1" x14ac:dyDescent="0.25">
      <c r="A83" s="7" t="s">
        <v>64</v>
      </c>
      <c r="B83" s="12">
        <v>3.0000000000000004</v>
      </c>
      <c r="C83" s="12">
        <v>8.9999999999999964</v>
      </c>
      <c r="D83" s="12">
        <v>8.9999999999999964</v>
      </c>
      <c r="E83" s="10" t="s">
        <v>454</v>
      </c>
      <c r="F83" s="11" t="s">
        <v>454</v>
      </c>
    </row>
    <row r="84" spans="1:6" ht="15" customHeight="1" x14ac:dyDescent="0.25">
      <c r="A84" s="7" t="s">
        <v>65</v>
      </c>
      <c r="B84" s="12">
        <v>6.0000000000000009</v>
      </c>
      <c r="C84" s="12">
        <v>24.000000000000004</v>
      </c>
      <c r="D84" s="12">
        <v>24.000000000000004</v>
      </c>
      <c r="E84" s="10" t="s">
        <v>454</v>
      </c>
      <c r="F84" s="11" t="s">
        <v>454</v>
      </c>
    </row>
    <row r="85" spans="1:6" ht="15" customHeight="1" x14ac:dyDescent="0.25">
      <c r="A85" s="7" t="s">
        <v>66</v>
      </c>
      <c r="B85" s="12">
        <v>4.0000000000000044</v>
      </c>
      <c r="C85" s="12">
        <v>14</v>
      </c>
      <c r="D85" s="12">
        <v>14</v>
      </c>
      <c r="E85" s="10" t="s">
        <v>454</v>
      </c>
      <c r="F85" s="11" t="s">
        <v>454</v>
      </c>
    </row>
    <row r="86" spans="1:6" ht="15" customHeight="1" x14ac:dyDescent="0.25">
      <c r="A86" s="7" t="s">
        <v>67</v>
      </c>
      <c r="B86" s="12">
        <v>3.0000000000000013</v>
      </c>
      <c r="C86" s="12">
        <v>11.000000000000002</v>
      </c>
      <c r="D86" s="12">
        <v>11.000000000000002</v>
      </c>
      <c r="E86" s="10" t="s">
        <v>454</v>
      </c>
      <c r="F86" s="11" t="s">
        <v>454</v>
      </c>
    </row>
    <row r="87" spans="1:6" ht="21" customHeight="1" x14ac:dyDescent="0.25">
      <c r="A87" s="5" t="s">
        <v>397</v>
      </c>
      <c r="B87" s="10">
        <f>+B88+B94+B99+B104+B107+B110</f>
        <v>368.00000000000006</v>
      </c>
      <c r="C87" s="10">
        <f>+C88+C94+C99+C104+C107+C110</f>
        <v>13931.000000000002</v>
      </c>
      <c r="D87" s="10">
        <f>+D88+D94+D99+D104+D107</f>
        <v>2560</v>
      </c>
      <c r="E87" s="10">
        <f>+E88+E94+E99+E104+E107+E110</f>
        <v>8192.9999999999964</v>
      </c>
      <c r="F87" s="11">
        <f>+F88+F94+F104</f>
        <v>3177.9999999999991</v>
      </c>
    </row>
    <row r="88" spans="1:6" ht="21" customHeight="1" x14ac:dyDescent="0.25">
      <c r="A88" s="6" t="s">
        <v>397</v>
      </c>
      <c r="B88" s="10">
        <f>SUM(B89:B93)</f>
        <v>67.000000000000028</v>
      </c>
      <c r="C88" s="10">
        <f>SUM(C89:C93)</f>
        <v>4061.0000000000005</v>
      </c>
      <c r="D88" s="10">
        <f>SUM(D89:D93)</f>
        <v>159.00000000000003</v>
      </c>
      <c r="E88" s="10">
        <f>SUM(E89:E93)</f>
        <v>2110</v>
      </c>
      <c r="F88" s="11">
        <f>SUM(F89:F93)</f>
        <v>1791.9999999999998</v>
      </c>
    </row>
    <row r="89" spans="1:6" ht="15" customHeight="1" x14ac:dyDescent="0.25">
      <c r="A89" s="7" t="s">
        <v>68</v>
      </c>
      <c r="B89" s="12">
        <v>2.0000000000000013</v>
      </c>
      <c r="C89" s="12">
        <v>46.999999999999993</v>
      </c>
      <c r="D89" s="12">
        <v>46.999999999999993</v>
      </c>
      <c r="E89" s="10" t="s">
        <v>454</v>
      </c>
      <c r="F89" s="11" t="s">
        <v>454</v>
      </c>
    </row>
    <row r="90" spans="1:6" ht="15" customHeight="1" x14ac:dyDescent="0.25">
      <c r="A90" s="7" t="s">
        <v>69</v>
      </c>
      <c r="B90" s="12">
        <v>10.999999999999996</v>
      </c>
      <c r="C90" s="12">
        <v>420.00000000000006</v>
      </c>
      <c r="D90" s="12">
        <v>28.000000000000007</v>
      </c>
      <c r="E90" s="10" t="s">
        <v>454</v>
      </c>
      <c r="F90" s="13">
        <v>392.00000000000023</v>
      </c>
    </row>
    <row r="91" spans="1:6" ht="15" customHeight="1" x14ac:dyDescent="0.25">
      <c r="A91" s="7" t="s">
        <v>70</v>
      </c>
      <c r="B91" s="12">
        <v>1</v>
      </c>
      <c r="C91" s="12">
        <v>36</v>
      </c>
      <c r="D91" s="12">
        <v>36</v>
      </c>
      <c r="E91" s="10" t="s">
        <v>454</v>
      </c>
      <c r="F91" s="11" t="s">
        <v>454</v>
      </c>
    </row>
    <row r="92" spans="1:6" ht="15" customHeight="1" x14ac:dyDescent="0.25">
      <c r="A92" s="7" t="s">
        <v>71</v>
      </c>
      <c r="B92" s="12">
        <v>49.000000000000028</v>
      </c>
      <c r="C92" s="12">
        <v>3338.0000000000005</v>
      </c>
      <c r="D92" s="12">
        <v>48.000000000000021</v>
      </c>
      <c r="E92" s="12">
        <v>1889.9999999999998</v>
      </c>
      <c r="F92" s="13">
        <v>1399.9999999999995</v>
      </c>
    </row>
    <row r="93" spans="1:6" ht="15" customHeight="1" x14ac:dyDescent="0.25">
      <c r="A93" s="7" t="s">
        <v>72</v>
      </c>
      <c r="B93" s="12">
        <v>4.0000000000000018</v>
      </c>
      <c r="C93" s="12">
        <v>220</v>
      </c>
      <c r="D93" s="10" t="s">
        <v>454</v>
      </c>
      <c r="E93" s="12">
        <v>220</v>
      </c>
      <c r="F93" s="11" t="s">
        <v>454</v>
      </c>
    </row>
    <row r="94" spans="1:6" ht="21" customHeight="1" x14ac:dyDescent="0.25">
      <c r="A94" s="6" t="s">
        <v>398</v>
      </c>
      <c r="B94" s="10">
        <f>SUM(B95:B98)</f>
        <v>56.000000000000007</v>
      </c>
      <c r="C94" s="10">
        <f>SUM(C95:C98)</f>
        <v>1933.9999999999998</v>
      </c>
      <c r="D94" s="10">
        <f>SUM(D95:D98)</f>
        <v>520</v>
      </c>
      <c r="E94" s="10">
        <f>SUM(E95:E98)</f>
        <v>187.99999999999997</v>
      </c>
      <c r="F94" s="11">
        <f>SUM(F95:F98)</f>
        <v>1225.9999999999993</v>
      </c>
    </row>
    <row r="95" spans="1:6" ht="15" customHeight="1" x14ac:dyDescent="0.25">
      <c r="A95" s="7" t="s">
        <v>74</v>
      </c>
      <c r="B95" s="12">
        <v>1.0000000000000007</v>
      </c>
      <c r="C95" s="12">
        <v>12.000000000000004</v>
      </c>
      <c r="D95" s="12">
        <v>12.000000000000004</v>
      </c>
      <c r="E95" s="10" t="s">
        <v>454</v>
      </c>
      <c r="F95" s="11" t="s">
        <v>454</v>
      </c>
    </row>
    <row r="96" spans="1:6" ht="15" customHeight="1" x14ac:dyDescent="0.25">
      <c r="A96" s="7" t="s">
        <v>75</v>
      </c>
      <c r="B96" s="12">
        <v>1.0000000000000007</v>
      </c>
      <c r="C96" s="12">
        <v>35</v>
      </c>
      <c r="D96" s="12">
        <v>35</v>
      </c>
      <c r="E96" s="10" t="s">
        <v>454</v>
      </c>
      <c r="F96" s="11" t="s">
        <v>454</v>
      </c>
    </row>
    <row r="97" spans="1:6" ht="15" customHeight="1" x14ac:dyDescent="0.25">
      <c r="A97" s="7" t="s">
        <v>76</v>
      </c>
      <c r="B97" s="12">
        <v>13.000000000000004</v>
      </c>
      <c r="C97" s="12">
        <v>383.00000000000006</v>
      </c>
      <c r="D97" s="12">
        <v>383.00000000000006</v>
      </c>
      <c r="E97" s="10" t="s">
        <v>454</v>
      </c>
      <c r="F97" s="11" t="s">
        <v>454</v>
      </c>
    </row>
    <row r="98" spans="1:6" ht="15" customHeight="1" x14ac:dyDescent="0.25">
      <c r="A98" s="7" t="s">
        <v>77</v>
      </c>
      <c r="B98" s="12">
        <v>41</v>
      </c>
      <c r="C98" s="12">
        <v>1503.9999999999998</v>
      </c>
      <c r="D98" s="12">
        <v>89.999999999999986</v>
      </c>
      <c r="E98" s="12">
        <v>187.99999999999997</v>
      </c>
      <c r="F98" s="13">
        <v>1225.9999999999993</v>
      </c>
    </row>
    <row r="99" spans="1:6" ht="21" customHeight="1" x14ac:dyDescent="0.25">
      <c r="A99" s="6" t="s">
        <v>399</v>
      </c>
      <c r="B99" s="10">
        <f>SUM(B100:B103)</f>
        <v>52.000000000000036</v>
      </c>
      <c r="C99" s="10">
        <f>SUM(C100:C103)</f>
        <v>1427.0000000000002</v>
      </c>
      <c r="D99" s="10">
        <f>SUM(D100:D103)</f>
        <v>1348.9999999999998</v>
      </c>
      <c r="E99" s="10">
        <f>SUM(E100:E103)</f>
        <v>78</v>
      </c>
      <c r="F99" s="11" t="s">
        <v>454</v>
      </c>
    </row>
    <row r="100" spans="1:6" ht="15" customHeight="1" x14ac:dyDescent="0.25">
      <c r="A100" s="7" t="s">
        <v>468</v>
      </c>
      <c r="B100" s="12">
        <v>6.9999999999999991</v>
      </c>
      <c r="C100" s="12">
        <v>145.0000000000002</v>
      </c>
      <c r="D100" s="12">
        <v>145.0000000000002</v>
      </c>
      <c r="E100" s="10" t="s">
        <v>454</v>
      </c>
      <c r="F100" s="11" t="s">
        <v>454</v>
      </c>
    </row>
    <row r="101" spans="1:6" ht="15" customHeight="1" x14ac:dyDescent="0.25">
      <c r="A101" s="7" t="s">
        <v>78</v>
      </c>
      <c r="B101" s="12">
        <v>19.000000000000025</v>
      </c>
      <c r="C101" s="12">
        <v>187.99999999999997</v>
      </c>
      <c r="D101" s="12">
        <v>187.99999999999997</v>
      </c>
      <c r="E101" s="10" t="s">
        <v>454</v>
      </c>
      <c r="F101" s="11" t="s">
        <v>454</v>
      </c>
    </row>
    <row r="102" spans="1:6" ht="15" customHeight="1" x14ac:dyDescent="0.25">
      <c r="A102" s="7" t="s">
        <v>79</v>
      </c>
      <c r="B102" s="12">
        <v>24.000000000000011</v>
      </c>
      <c r="C102" s="12">
        <v>1054</v>
      </c>
      <c r="D102" s="12">
        <v>975.99999999999966</v>
      </c>
      <c r="E102" s="12">
        <v>78</v>
      </c>
      <c r="F102" s="11" t="s">
        <v>454</v>
      </c>
    </row>
    <row r="103" spans="1:6" ht="15" customHeight="1" x14ac:dyDescent="0.25">
      <c r="A103" s="7" t="s">
        <v>60</v>
      </c>
      <c r="B103" s="12">
        <v>2.0000000000000009</v>
      </c>
      <c r="C103" s="12">
        <v>40.000000000000014</v>
      </c>
      <c r="D103" s="12">
        <v>40.000000000000014</v>
      </c>
      <c r="E103" s="10" t="s">
        <v>454</v>
      </c>
      <c r="F103" s="11" t="s">
        <v>454</v>
      </c>
    </row>
    <row r="104" spans="1:6" ht="21" customHeight="1" x14ac:dyDescent="0.25">
      <c r="A104" s="6" t="s">
        <v>400</v>
      </c>
      <c r="B104" s="10">
        <f>SUM(B105:B106)</f>
        <v>168</v>
      </c>
      <c r="C104" s="10">
        <f>SUM(C105:C106)</f>
        <v>5757.0000000000018</v>
      </c>
      <c r="D104" s="10">
        <f>SUM(D105:D106)</f>
        <v>200.00000000000006</v>
      </c>
      <c r="E104" s="10">
        <f>SUM(E105:E106)</f>
        <v>5396.9999999999973</v>
      </c>
      <c r="F104" s="11">
        <f>SUM(F105:F106)</f>
        <v>160.00000000000006</v>
      </c>
    </row>
    <row r="105" spans="1:6" ht="15" customHeight="1" x14ac:dyDescent="0.25">
      <c r="A105" s="7" t="s">
        <v>469</v>
      </c>
      <c r="B105" s="12">
        <v>151</v>
      </c>
      <c r="C105" s="12">
        <v>5260.0000000000018</v>
      </c>
      <c r="D105" s="12">
        <v>140.00000000000006</v>
      </c>
      <c r="E105" s="12">
        <v>4969.9999999999973</v>
      </c>
      <c r="F105" s="13">
        <v>150.00000000000006</v>
      </c>
    </row>
    <row r="106" spans="1:6" ht="15" customHeight="1" x14ac:dyDescent="0.25">
      <c r="A106" s="7" t="s">
        <v>80</v>
      </c>
      <c r="B106" s="12">
        <v>17</v>
      </c>
      <c r="C106" s="12">
        <v>497</v>
      </c>
      <c r="D106" s="12">
        <v>59.999999999999993</v>
      </c>
      <c r="E106" s="12">
        <v>426.99999999999977</v>
      </c>
      <c r="F106" s="13">
        <v>10</v>
      </c>
    </row>
    <row r="107" spans="1:6" ht="21" customHeight="1" x14ac:dyDescent="0.25">
      <c r="A107" s="6" t="s">
        <v>84</v>
      </c>
      <c r="B107" s="10">
        <f>SUM(B108:B109)</f>
        <v>21.000000000000007</v>
      </c>
      <c r="C107" s="10">
        <f>SUM(C108:C109)</f>
        <v>668</v>
      </c>
      <c r="D107" s="10">
        <f>SUM(D108:D109)</f>
        <v>332</v>
      </c>
      <c r="E107" s="10">
        <f>SUM(E108:E109)</f>
        <v>336</v>
      </c>
      <c r="F107" s="11" t="s">
        <v>454</v>
      </c>
    </row>
    <row r="108" spans="1:6" ht="15" customHeight="1" x14ac:dyDescent="0.25">
      <c r="A108" s="7" t="s">
        <v>81</v>
      </c>
      <c r="B108" s="12">
        <v>5</v>
      </c>
      <c r="C108" s="12">
        <v>332</v>
      </c>
      <c r="D108" s="12">
        <v>332</v>
      </c>
      <c r="E108" s="10" t="s">
        <v>454</v>
      </c>
      <c r="F108" s="11" t="s">
        <v>454</v>
      </c>
    </row>
    <row r="109" spans="1:6" ht="15" customHeight="1" x14ac:dyDescent="0.25">
      <c r="A109" s="7" t="s">
        <v>82</v>
      </c>
      <c r="B109" s="12">
        <v>16.000000000000007</v>
      </c>
      <c r="C109" s="12">
        <v>336</v>
      </c>
      <c r="D109" s="10" t="s">
        <v>454</v>
      </c>
      <c r="E109" s="12">
        <v>336</v>
      </c>
      <c r="F109" s="11" t="s">
        <v>454</v>
      </c>
    </row>
    <row r="110" spans="1:6" ht="21" customHeight="1" x14ac:dyDescent="0.25">
      <c r="A110" s="6" t="s">
        <v>401</v>
      </c>
      <c r="B110" s="10">
        <f>SUM(B111:B111)</f>
        <v>4.0000000000000027</v>
      </c>
      <c r="C110" s="10">
        <f>SUM(C111:C111)</f>
        <v>84</v>
      </c>
      <c r="D110" s="10" t="s">
        <v>454</v>
      </c>
      <c r="E110" s="10">
        <f>SUM(E111:E111)</f>
        <v>84</v>
      </c>
      <c r="F110" s="11" t="s">
        <v>454</v>
      </c>
    </row>
    <row r="111" spans="1:6" ht="15" customHeight="1" x14ac:dyDescent="0.25">
      <c r="A111" s="7" t="s">
        <v>85</v>
      </c>
      <c r="B111" s="12">
        <v>4.0000000000000027</v>
      </c>
      <c r="C111" s="12">
        <v>84</v>
      </c>
      <c r="D111" s="10" t="s">
        <v>454</v>
      </c>
      <c r="E111" s="12">
        <v>84</v>
      </c>
      <c r="F111" s="11" t="s">
        <v>454</v>
      </c>
    </row>
    <row r="112" spans="1:6" ht="21" customHeight="1" x14ac:dyDescent="0.25">
      <c r="A112" s="5" t="s">
        <v>120</v>
      </c>
      <c r="B112" s="10">
        <f>+B113+B122+B130+B139+B145+B158+B169+B177+B182+B186+B195+B200+B206+B214</f>
        <v>23696.000000000004</v>
      </c>
      <c r="C112" s="10">
        <f>+C113+C122+C130+C139+C145+C158+C169+C177+C182+C186+C195+C200+C206+C214</f>
        <v>1938863.67</v>
      </c>
      <c r="D112" s="10">
        <f>+D113+D122+D130+D139+D145+D158+D169+D177+D182+D186+D195+D200+D206+D214</f>
        <v>18060.16</v>
      </c>
      <c r="E112" s="10">
        <f>+E113+E122+E130+E139+E145+E158+E169+E177+E182+E186+E195+E200+E206+E214</f>
        <v>1902788.91</v>
      </c>
      <c r="F112" s="11">
        <f>+F113+F122+F130+F139+F145+F158+F169+F177+F186+F200+F214</f>
        <v>18014.600000000002</v>
      </c>
    </row>
    <row r="113" spans="1:6" ht="21" customHeight="1" x14ac:dyDescent="0.25">
      <c r="A113" s="6" t="s">
        <v>402</v>
      </c>
      <c r="B113" s="10">
        <f>SUM(B114:B121)</f>
        <v>867.99999999999977</v>
      </c>
      <c r="C113" s="10">
        <f>SUM(C114:C121)</f>
        <v>58213.5</v>
      </c>
      <c r="D113" s="10">
        <f>SUM(D114:D121)</f>
        <v>234.99999999999991</v>
      </c>
      <c r="E113" s="10">
        <f>SUM(E114:E121)</f>
        <v>57694.500000000007</v>
      </c>
      <c r="F113" s="11">
        <f>SUM(F114:F121)</f>
        <v>283.99999999999994</v>
      </c>
    </row>
    <row r="114" spans="1:6" ht="15" customHeight="1" x14ac:dyDescent="0.25">
      <c r="A114" s="7" t="s">
        <v>470</v>
      </c>
      <c r="B114" s="12">
        <v>10</v>
      </c>
      <c r="C114" s="12">
        <v>360</v>
      </c>
      <c r="D114" s="10" t="s">
        <v>454</v>
      </c>
      <c r="E114" s="12">
        <v>360</v>
      </c>
      <c r="F114" s="11" t="s">
        <v>454</v>
      </c>
    </row>
    <row r="115" spans="1:6" ht="15" customHeight="1" x14ac:dyDescent="0.25">
      <c r="A115" s="7" t="s">
        <v>86</v>
      </c>
      <c r="B115" s="12">
        <v>348.99999999999989</v>
      </c>
      <c r="C115" s="12">
        <v>19026.499999999996</v>
      </c>
      <c r="D115" s="12">
        <v>125.99999999999993</v>
      </c>
      <c r="E115" s="12">
        <v>18900.5</v>
      </c>
      <c r="F115" s="11" t="s">
        <v>454</v>
      </c>
    </row>
    <row r="116" spans="1:6" ht="15" customHeight="1" x14ac:dyDescent="0.25">
      <c r="A116" s="7" t="s">
        <v>87</v>
      </c>
      <c r="B116" s="12">
        <v>59.999999999999979</v>
      </c>
      <c r="C116" s="12">
        <v>3100.9999999999995</v>
      </c>
      <c r="D116" s="10" t="s">
        <v>454</v>
      </c>
      <c r="E116" s="12">
        <v>3048.0000000000005</v>
      </c>
      <c r="F116" s="13">
        <v>53.000000000000014</v>
      </c>
    </row>
    <row r="117" spans="1:6" ht="15" customHeight="1" x14ac:dyDescent="0.25">
      <c r="A117" s="7" t="s">
        <v>88</v>
      </c>
      <c r="B117" s="12">
        <v>38.999999999999993</v>
      </c>
      <c r="C117" s="12">
        <v>3345.9999999999995</v>
      </c>
      <c r="D117" s="10" t="s">
        <v>454</v>
      </c>
      <c r="E117" s="12">
        <v>3345.9999999999995</v>
      </c>
      <c r="F117" s="11" t="s">
        <v>454</v>
      </c>
    </row>
    <row r="118" spans="1:6" ht="15" customHeight="1" x14ac:dyDescent="0.25">
      <c r="A118" s="7" t="s">
        <v>89</v>
      </c>
      <c r="B118" s="12">
        <v>34</v>
      </c>
      <c r="C118" s="12">
        <v>1149</v>
      </c>
      <c r="D118" s="12">
        <v>62.999999999999993</v>
      </c>
      <c r="E118" s="12">
        <v>855.00000000000023</v>
      </c>
      <c r="F118" s="13">
        <v>230.99999999999994</v>
      </c>
    </row>
    <row r="119" spans="1:6" ht="15" customHeight="1" x14ac:dyDescent="0.25">
      <c r="A119" s="7" t="s">
        <v>90</v>
      </c>
      <c r="B119" s="12">
        <v>21</v>
      </c>
      <c r="C119" s="12">
        <v>923.99999999999989</v>
      </c>
      <c r="D119" s="10" t="s">
        <v>454</v>
      </c>
      <c r="E119" s="12">
        <v>923.99999999999989</v>
      </c>
      <c r="F119" s="11" t="s">
        <v>454</v>
      </c>
    </row>
    <row r="120" spans="1:6" ht="15" customHeight="1" x14ac:dyDescent="0.25">
      <c r="A120" s="7" t="s">
        <v>91</v>
      </c>
      <c r="B120" s="12">
        <v>284.99999999999994</v>
      </c>
      <c r="C120" s="12">
        <v>26689.000000000007</v>
      </c>
      <c r="D120" s="10" t="s">
        <v>454</v>
      </c>
      <c r="E120" s="12">
        <v>26689.000000000007</v>
      </c>
      <c r="F120" s="11" t="s">
        <v>454</v>
      </c>
    </row>
    <row r="121" spans="1:6" ht="15" customHeight="1" x14ac:dyDescent="0.25">
      <c r="A121" s="7" t="s">
        <v>92</v>
      </c>
      <c r="B121" s="12">
        <v>70</v>
      </c>
      <c r="C121" s="12">
        <v>3618.0000000000005</v>
      </c>
      <c r="D121" s="12">
        <v>46</v>
      </c>
      <c r="E121" s="12">
        <v>3572</v>
      </c>
      <c r="F121" s="11" t="s">
        <v>454</v>
      </c>
    </row>
    <row r="122" spans="1:6" ht="21" customHeight="1" x14ac:dyDescent="0.25">
      <c r="A122" s="6" t="s">
        <v>403</v>
      </c>
      <c r="B122" s="10">
        <f>SUM(B123:B129)</f>
        <v>419.99999999999983</v>
      </c>
      <c r="C122" s="10">
        <f t="shared" ref="C122:F122" si="2">SUM(C123:C129)</f>
        <v>25046.499999999996</v>
      </c>
      <c r="D122" s="10">
        <f t="shared" si="2"/>
        <v>1519.5000000000005</v>
      </c>
      <c r="E122" s="10">
        <f t="shared" si="2"/>
        <v>22823.999999999993</v>
      </c>
      <c r="F122" s="11">
        <f t="shared" si="2"/>
        <v>703</v>
      </c>
    </row>
    <row r="123" spans="1:6" ht="15" customHeight="1" x14ac:dyDescent="0.25">
      <c r="A123" s="7" t="s">
        <v>471</v>
      </c>
      <c r="B123" s="12">
        <v>112.99999999999993</v>
      </c>
      <c r="C123" s="12">
        <v>3140</v>
      </c>
      <c r="D123" s="12">
        <v>341.00000000000011</v>
      </c>
      <c r="E123" s="12">
        <v>2789</v>
      </c>
      <c r="F123" s="13">
        <v>9.9999999999999947</v>
      </c>
    </row>
    <row r="124" spans="1:6" ht="15" customHeight="1" x14ac:dyDescent="0.25">
      <c r="A124" s="7" t="s">
        <v>93</v>
      </c>
      <c r="B124" s="12">
        <v>88.999999999999972</v>
      </c>
      <c r="C124" s="12">
        <v>4636.0000000000009</v>
      </c>
      <c r="D124" s="12">
        <v>30</v>
      </c>
      <c r="E124" s="12">
        <v>4480</v>
      </c>
      <c r="F124" s="13">
        <v>125.9999999999999</v>
      </c>
    </row>
    <row r="125" spans="1:6" ht="15" customHeight="1" x14ac:dyDescent="0.25">
      <c r="A125" s="7" t="s">
        <v>94</v>
      </c>
      <c r="B125" s="12">
        <v>110</v>
      </c>
      <c r="C125" s="12">
        <v>15046.999999999996</v>
      </c>
      <c r="D125" s="12">
        <v>683.00000000000023</v>
      </c>
      <c r="E125" s="12">
        <v>14233.999999999995</v>
      </c>
      <c r="F125" s="13">
        <v>130.00000000000009</v>
      </c>
    </row>
    <row r="126" spans="1:6" ht="15" customHeight="1" x14ac:dyDescent="0.25">
      <c r="A126" s="7" t="s">
        <v>95</v>
      </c>
      <c r="B126" s="12">
        <v>17.999999999999993</v>
      </c>
      <c r="C126" s="12">
        <v>82.000000000000014</v>
      </c>
      <c r="D126" s="12">
        <v>57.999999999999986</v>
      </c>
      <c r="E126" s="10" t="s">
        <v>454</v>
      </c>
      <c r="F126" s="13">
        <v>24.000000000000004</v>
      </c>
    </row>
    <row r="127" spans="1:6" ht="15" customHeight="1" x14ac:dyDescent="0.25">
      <c r="A127" s="7" t="s">
        <v>96</v>
      </c>
      <c r="B127" s="12">
        <v>24.999999999999996</v>
      </c>
      <c r="C127" s="12">
        <v>832.49999999999955</v>
      </c>
      <c r="D127" s="12">
        <v>218.49999999999994</v>
      </c>
      <c r="E127" s="12">
        <v>201</v>
      </c>
      <c r="F127" s="13">
        <v>413.00000000000006</v>
      </c>
    </row>
    <row r="128" spans="1:6" ht="15" customHeight="1" x14ac:dyDescent="0.25">
      <c r="A128" s="7" t="s">
        <v>52</v>
      </c>
      <c r="B128" s="12">
        <v>61.999999999999964</v>
      </c>
      <c r="C128" s="12">
        <v>1232.0000000000002</v>
      </c>
      <c r="D128" s="12">
        <v>112.00000000000003</v>
      </c>
      <c r="E128" s="12">
        <v>1120</v>
      </c>
      <c r="F128" s="11" t="s">
        <v>454</v>
      </c>
    </row>
    <row r="129" spans="1:6" ht="15" customHeight="1" x14ac:dyDescent="0.25">
      <c r="A129" s="7" t="s">
        <v>97</v>
      </c>
      <c r="B129" s="12">
        <v>3</v>
      </c>
      <c r="C129" s="12">
        <v>77</v>
      </c>
      <c r="D129" s="12">
        <v>77</v>
      </c>
      <c r="E129" s="10" t="s">
        <v>454</v>
      </c>
      <c r="F129" s="11" t="s">
        <v>454</v>
      </c>
    </row>
    <row r="130" spans="1:6" ht="21" customHeight="1" x14ac:dyDescent="0.25">
      <c r="A130" s="6" t="s">
        <v>404</v>
      </c>
      <c r="B130" s="10">
        <f>SUM(B131:B138)</f>
        <v>2854.0000000000005</v>
      </c>
      <c r="C130" s="10">
        <f t="shared" ref="C130:F130" si="3">SUM(C131:C138)</f>
        <v>232104.55</v>
      </c>
      <c r="D130" s="10">
        <f t="shared" si="3"/>
        <v>1318.6</v>
      </c>
      <c r="E130" s="10">
        <f t="shared" si="3"/>
        <v>226988.45</v>
      </c>
      <c r="F130" s="11">
        <f t="shared" si="3"/>
        <v>3797.4999999999991</v>
      </c>
    </row>
    <row r="131" spans="1:6" ht="15" customHeight="1" x14ac:dyDescent="0.25">
      <c r="A131" s="7" t="s">
        <v>472</v>
      </c>
      <c r="B131" s="12">
        <v>571.00000000000034</v>
      </c>
      <c r="C131" s="12">
        <v>35518.000000000007</v>
      </c>
      <c r="D131" s="12">
        <v>260.50000000000011</v>
      </c>
      <c r="E131" s="12">
        <v>33211</v>
      </c>
      <c r="F131" s="13">
        <v>2046.4999999999984</v>
      </c>
    </row>
    <row r="132" spans="1:6" ht="15" customHeight="1" x14ac:dyDescent="0.25">
      <c r="A132" s="7" t="s">
        <v>98</v>
      </c>
      <c r="B132" s="12">
        <v>238.99999999999974</v>
      </c>
      <c r="C132" s="12">
        <v>15142.999999999993</v>
      </c>
      <c r="D132" s="12">
        <v>83</v>
      </c>
      <c r="E132" s="12">
        <v>15054</v>
      </c>
      <c r="F132" s="13">
        <v>6.0000000000000018</v>
      </c>
    </row>
    <row r="133" spans="1:6" ht="15" customHeight="1" x14ac:dyDescent="0.25">
      <c r="A133" s="7" t="s">
        <v>99</v>
      </c>
      <c r="B133" s="12">
        <v>670.00000000000034</v>
      </c>
      <c r="C133" s="12">
        <v>52321.1</v>
      </c>
      <c r="D133" s="12">
        <v>395.09999999999991</v>
      </c>
      <c r="E133" s="12">
        <v>51846.000000000015</v>
      </c>
      <c r="F133" s="13">
        <v>80</v>
      </c>
    </row>
    <row r="134" spans="1:6" ht="15" customHeight="1" x14ac:dyDescent="0.25">
      <c r="A134" s="7" t="s">
        <v>100</v>
      </c>
      <c r="B134" s="12">
        <v>262</v>
      </c>
      <c r="C134" s="12">
        <v>19461.000000000004</v>
      </c>
      <c r="D134" s="12">
        <v>49</v>
      </c>
      <c r="E134" s="12">
        <v>19412</v>
      </c>
      <c r="F134" s="11" t="s">
        <v>454</v>
      </c>
    </row>
    <row r="135" spans="1:6" ht="15" customHeight="1" x14ac:dyDescent="0.25">
      <c r="A135" s="7" t="s">
        <v>101</v>
      </c>
      <c r="B135" s="12">
        <v>493.00000000000006</v>
      </c>
      <c r="C135" s="12">
        <v>54020.449999999983</v>
      </c>
      <c r="D135" s="12">
        <v>232.99999999999986</v>
      </c>
      <c r="E135" s="12">
        <v>52657.450000000012</v>
      </c>
      <c r="F135" s="13">
        <v>1130.0000000000005</v>
      </c>
    </row>
    <row r="136" spans="1:6" ht="15" customHeight="1" x14ac:dyDescent="0.25">
      <c r="A136" s="7" t="s">
        <v>102</v>
      </c>
      <c r="B136" s="12">
        <v>333.00000000000011</v>
      </c>
      <c r="C136" s="12">
        <v>30712</v>
      </c>
      <c r="D136" s="12">
        <v>77</v>
      </c>
      <c r="E136" s="12">
        <v>30099.999999999996</v>
      </c>
      <c r="F136" s="13">
        <v>535</v>
      </c>
    </row>
    <row r="137" spans="1:6" ht="15" customHeight="1" x14ac:dyDescent="0.25">
      <c r="A137" s="7" t="s">
        <v>103</v>
      </c>
      <c r="B137" s="12">
        <v>36.999999999999993</v>
      </c>
      <c r="C137" s="12">
        <v>3074.9999999999995</v>
      </c>
      <c r="D137" s="10" t="s">
        <v>454</v>
      </c>
      <c r="E137" s="12">
        <v>3074.9999999999995</v>
      </c>
      <c r="F137" s="11" t="s">
        <v>454</v>
      </c>
    </row>
    <row r="138" spans="1:6" ht="15" customHeight="1" x14ac:dyDescent="0.25">
      <c r="A138" s="7" t="s">
        <v>104</v>
      </c>
      <c r="B138" s="12">
        <v>249.00000000000006</v>
      </c>
      <c r="C138" s="12">
        <v>21854</v>
      </c>
      <c r="D138" s="12">
        <v>220.99999999999997</v>
      </c>
      <c r="E138" s="12">
        <v>21633</v>
      </c>
      <c r="F138" s="11" t="s">
        <v>454</v>
      </c>
    </row>
    <row r="139" spans="1:6" ht="21" customHeight="1" x14ac:dyDescent="0.25">
      <c r="A139" s="6" t="s">
        <v>405</v>
      </c>
      <c r="B139" s="10">
        <f>SUM(B140:B144)</f>
        <v>659.00000000000011</v>
      </c>
      <c r="C139" s="10">
        <f>SUM(C140:C144)</f>
        <v>66618</v>
      </c>
      <c r="D139" s="10">
        <f>SUM(D140:D144)</f>
        <v>521.00000000000011</v>
      </c>
      <c r="E139" s="10">
        <f>SUM(E140:E144)</f>
        <v>66013</v>
      </c>
      <c r="F139" s="11">
        <f>SUM(F140:F144)</f>
        <v>84.000000000000014</v>
      </c>
    </row>
    <row r="140" spans="1:6" ht="15" customHeight="1" x14ac:dyDescent="0.25">
      <c r="A140" s="7" t="s">
        <v>105</v>
      </c>
      <c r="B140" s="12">
        <v>2.0000000000000004</v>
      </c>
      <c r="C140" s="12">
        <v>98.000000000000014</v>
      </c>
      <c r="D140" s="12">
        <v>98.000000000000014</v>
      </c>
      <c r="E140" s="10" t="s">
        <v>454</v>
      </c>
      <c r="F140" s="11" t="s">
        <v>454</v>
      </c>
    </row>
    <row r="141" spans="1:6" ht="15" customHeight="1" x14ac:dyDescent="0.25">
      <c r="A141" s="7" t="s">
        <v>106</v>
      </c>
      <c r="B141" s="12">
        <v>28.999999999999986</v>
      </c>
      <c r="C141" s="12">
        <v>695.99999999999955</v>
      </c>
      <c r="D141" s="12">
        <v>367.00000000000011</v>
      </c>
      <c r="E141" s="12">
        <v>244.99999999999994</v>
      </c>
      <c r="F141" s="13">
        <v>84.000000000000014</v>
      </c>
    </row>
    <row r="142" spans="1:6" ht="15" customHeight="1" x14ac:dyDescent="0.25">
      <c r="A142" s="7" t="s">
        <v>83</v>
      </c>
      <c r="B142" s="12">
        <v>497.00000000000011</v>
      </c>
      <c r="C142" s="12">
        <v>42500</v>
      </c>
      <c r="D142" s="10" t="s">
        <v>454</v>
      </c>
      <c r="E142" s="12">
        <v>42500</v>
      </c>
      <c r="F142" s="11" t="s">
        <v>454</v>
      </c>
    </row>
    <row r="143" spans="1:6" ht="15" customHeight="1" x14ac:dyDescent="0.25">
      <c r="A143" s="7" t="s">
        <v>107</v>
      </c>
      <c r="B143" s="12">
        <v>49.000000000000021</v>
      </c>
      <c r="C143" s="12">
        <v>7223.9999999999982</v>
      </c>
      <c r="D143" s="12">
        <v>56.000000000000021</v>
      </c>
      <c r="E143" s="12">
        <v>7168.0000000000027</v>
      </c>
      <c r="F143" s="11" t="s">
        <v>454</v>
      </c>
    </row>
    <row r="144" spans="1:6" ht="15" customHeight="1" x14ac:dyDescent="0.25">
      <c r="A144" s="7" t="s">
        <v>108</v>
      </c>
      <c r="B144" s="12">
        <v>82</v>
      </c>
      <c r="C144" s="12">
        <v>16099.999999999996</v>
      </c>
      <c r="D144" s="10" t="s">
        <v>454</v>
      </c>
      <c r="E144" s="12">
        <v>16099.999999999996</v>
      </c>
      <c r="F144" s="11" t="s">
        <v>454</v>
      </c>
    </row>
    <row r="145" spans="1:6" ht="21" customHeight="1" x14ac:dyDescent="0.25">
      <c r="A145" s="6" t="s">
        <v>109</v>
      </c>
      <c r="B145" s="10">
        <f>SUM(B146:B157)</f>
        <v>6268.0000000000018</v>
      </c>
      <c r="C145" s="10">
        <f>SUM(C146:C157)</f>
        <v>472015.37000000005</v>
      </c>
      <c r="D145" s="10">
        <f>SUM(D146:D157)</f>
        <v>4908.3099999999995</v>
      </c>
      <c r="E145" s="10">
        <f>SUM(E146:E157)</f>
        <v>459900.05999999994</v>
      </c>
      <c r="F145" s="11">
        <f>SUM(F146:F157)</f>
        <v>7207.0000000000018</v>
      </c>
    </row>
    <row r="146" spans="1:6" ht="15" customHeight="1" x14ac:dyDescent="0.25">
      <c r="A146" s="7" t="s">
        <v>473</v>
      </c>
      <c r="B146" s="12">
        <v>629.00000000000091</v>
      </c>
      <c r="C146" s="12">
        <v>51445.000000000022</v>
      </c>
      <c r="D146" s="12">
        <v>257.00000000000028</v>
      </c>
      <c r="E146" s="12">
        <v>51187.999999999993</v>
      </c>
      <c r="F146" s="11" t="s">
        <v>454</v>
      </c>
    </row>
    <row r="147" spans="1:6" ht="15" customHeight="1" x14ac:dyDescent="0.25">
      <c r="A147" s="7" t="s">
        <v>514</v>
      </c>
      <c r="B147" s="12">
        <v>580.00000000000057</v>
      </c>
      <c r="C147" s="12">
        <v>57712.309999999954</v>
      </c>
      <c r="D147" s="12">
        <v>710.30999999999972</v>
      </c>
      <c r="E147" s="12">
        <v>56722</v>
      </c>
      <c r="F147" s="13">
        <v>280</v>
      </c>
    </row>
    <row r="148" spans="1:6" ht="15" customHeight="1" x14ac:dyDescent="0.25">
      <c r="A148" s="7" t="s">
        <v>109</v>
      </c>
      <c r="B148" s="12">
        <v>298</v>
      </c>
      <c r="C148" s="12">
        <v>17956.000000000004</v>
      </c>
      <c r="D148" s="12">
        <v>752.99999999999977</v>
      </c>
      <c r="E148" s="12">
        <v>16771</v>
      </c>
      <c r="F148" s="13">
        <v>431.99999999999983</v>
      </c>
    </row>
    <row r="149" spans="1:6" ht="15" customHeight="1" x14ac:dyDescent="0.25">
      <c r="A149" s="7" t="s">
        <v>110</v>
      </c>
      <c r="B149" s="12">
        <v>379.00000000000006</v>
      </c>
      <c r="C149" s="12">
        <v>23281.000000000007</v>
      </c>
      <c r="D149" s="12">
        <v>40.000000000000014</v>
      </c>
      <c r="E149" s="12">
        <v>23142.999999999985</v>
      </c>
      <c r="F149" s="13">
        <v>97.999999999999986</v>
      </c>
    </row>
    <row r="150" spans="1:6" ht="15" customHeight="1" x14ac:dyDescent="0.25">
      <c r="A150" s="7" t="s">
        <v>111</v>
      </c>
      <c r="B150" s="12">
        <v>197.00000000000006</v>
      </c>
      <c r="C150" s="12">
        <v>7350.0000000000018</v>
      </c>
      <c r="D150" s="12">
        <v>972.00000000000034</v>
      </c>
      <c r="E150" s="12">
        <v>5155.0000000000009</v>
      </c>
      <c r="F150" s="13">
        <v>1223.0000000000009</v>
      </c>
    </row>
    <row r="151" spans="1:6" ht="15" customHeight="1" x14ac:dyDescent="0.25">
      <c r="A151" s="7" t="s">
        <v>112</v>
      </c>
      <c r="B151" s="12">
        <v>1223.0000000000009</v>
      </c>
      <c r="C151" s="12">
        <v>101735</v>
      </c>
      <c r="D151" s="12">
        <v>543.99999999999955</v>
      </c>
      <c r="E151" s="12">
        <v>101115.99999999996</v>
      </c>
      <c r="F151" s="13">
        <v>75.000000000000043</v>
      </c>
    </row>
    <row r="152" spans="1:6" ht="15" customHeight="1" x14ac:dyDescent="0.25">
      <c r="A152" s="7" t="s">
        <v>113</v>
      </c>
      <c r="B152" s="12">
        <v>655.99999999999989</v>
      </c>
      <c r="C152" s="12">
        <v>54911.000000000022</v>
      </c>
      <c r="D152" s="12">
        <v>132.00000000000009</v>
      </c>
      <c r="E152" s="12">
        <v>51249.000000000007</v>
      </c>
      <c r="F152" s="13">
        <v>3530.0000000000005</v>
      </c>
    </row>
    <row r="153" spans="1:6" ht="15" customHeight="1" x14ac:dyDescent="0.25">
      <c r="A153" s="7" t="s">
        <v>73</v>
      </c>
      <c r="B153" s="12">
        <v>788.99999999999977</v>
      </c>
      <c r="C153" s="12">
        <v>44791.500000000029</v>
      </c>
      <c r="D153" s="12">
        <v>397.00000000000017</v>
      </c>
      <c r="E153" s="12">
        <v>43775.500000000015</v>
      </c>
      <c r="F153" s="13">
        <v>618.99999999999955</v>
      </c>
    </row>
    <row r="154" spans="1:6" ht="15" customHeight="1" x14ac:dyDescent="0.25">
      <c r="A154" s="7" t="s">
        <v>114</v>
      </c>
      <c r="B154" s="12">
        <v>405.99999999999994</v>
      </c>
      <c r="C154" s="12">
        <v>27517.999999999996</v>
      </c>
      <c r="D154" s="12">
        <v>14.999999999999993</v>
      </c>
      <c r="E154" s="12">
        <v>27488.000000000007</v>
      </c>
      <c r="F154" s="13">
        <v>14.999999999999993</v>
      </c>
    </row>
    <row r="155" spans="1:6" ht="15" customHeight="1" x14ac:dyDescent="0.25">
      <c r="A155" s="7" t="s">
        <v>115</v>
      </c>
      <c r="B155" s="12">
        <v>349</v>
      </c>
      <c r="C155" s="12">
        <v>22481.000000000004</v>
      </c>
      <c r="D155" s="12">
        <v>22</v>
      </c>
      <c r="E155" s="12">
        <v>21787.000000000004</v>
      </c>
      <c r="F155" s="13">
        <v>672.00000000000011</v>
      </c>
    </row>
    <row r="156" spans="1:6" ht="15" customHeight="1" x14ac:dyDescent="0.25">
      <c r="A156" s="7" t="s">
        <v>116</v>
      </c>
      <c r="B156" s="12">
        <v>434</v>
      </c>
      <c r="C156" s="12">
        <v>32922.000000000015</v>
      </c>
      <c r="D156" s="12">
        <v>587.99999999999989</v>
      </c>
      <c r="E156" s="12">
        <v>32070.999999999993</v>
      </c>
      <c r="F156" s="13">
        <v>262.99999999999994</v>
      </c>
    </row>
    <row r="157" spans="1:6" ht="15" customHeight="1" x14ac:dyDescent="0.25">
      <c r="A157" s="7" t="s">
        <v>117</v>
      </c>
      <c r="B157" s="12">
        <v>327.99999999999994</v>
      </c>
      <c r="C157" s="12">
        <v>29912.559999999994</v>
      </c>
      <c r="D157" s="12">
        <v>477.99999999999994</v>
      </c>
      <c r="E157" s="12">
        <v>29434.55999999999</v>
      </c>
      <c r="F157" s="11" t="s">
        <v>454</v>
      </c>
    </row>
    <row r="158" spans="1:6" ht="21" customHeight="1" x14ac:dyDescent="0.25">
      <c r="A158" s="6" t="s">
        <v>406</v>
      </c>
      <c r="B158" s="10">
        <f>SUM(B159:B168)</f>
        <v>1540</v>
      </c>
      <c r="C158" s="10">
        <f>SUM(C159:C168)</f>
        <v>106575.99999999994</v>
      </c>
      <c r="D158" s="10">
        <f>SUM(D159:D168)</f>
        <v>2895.9999999999995</v>
      </c>
      <c r="E158" s="10">
        <f>SUM(E159:E168)</f>
        <v>102819</v>
      </c>
      <c r="F158" s="11">
        <f>SUM(F159:F168)</f>
        <v>861</v>
      </c>
    </row>
    <row r="159" spans="1:6" ht="15" customHeight="1" x14ac:dyDescent="0.25">
      <c r="A159" s="7" t="s">
        <v>474</v>
      </c>
      <c r="B159" s="12">
        <v>29.000000000000004</v>
      </c>
      <c r="C159" s="12">
        <v>1021.9999999999999</v>
      </c>
      <c r="D159" s="10" t="s">
        <v>454</v>
      </c>
      <c r="E159" s="12">
        <v>1021.9999999999999</v>
      </c>
      <c r="F159" s="11" t="s">
        <v>454</v>
      </c>
    </row>
    <row r="160" spans="1:6" ht="15" customHeight="1" x14ac:dyDescent="0.25">
      <c r="A160" s="7" t="s">
        <v>118</v>
      </c>
      <c r="B160" s="12">
        <v>115.00000000000003</v>
      </c>
      <c r="C160" s="12">
        <v>8365.0000000000018</v>
      </c>
      <c r="D160" s="12">
        <v>14.000000000000007</v>
      </c>
      <c r="E160" s="12">
        <v>8351.0000000000055</v>
      </c>
      <c r="F160" s="11" t="s">
        <v>454</v>
      </c>
    </row>
    <row r="161" spans="1:6" ht="15" customHeight="1" x14ac:dyDescent="0.25">
      <c r="A161" s="7" t="s">
        <v>119</v>
      </c>
      <c r="B161" s="12">
        <v>75.000000000000028</v>
      </c>
      <c r="C161" s="12">
        <v>11513</v>
      </c>
      <c r="D161" s="12">
        <v>19.000000000000004</v>
      </c>
      <c r="E161" s="12">
        <v>11494</v>
      </c>
      <c r="F161" s="11" t="s">
        <v>454</v>
      </c>
    </row>
    <row r="162" spans="1:6" ht="15" customHeight="1" x14ac:dyDescent="0.25">
      <c r="A162" s="7" t="s">
        <v>120</v>
      </c>
      <c r="B162" s="12">
        <v>175</v>
      </c>
      <c r="C162" s="12">
        <v>6819.9999999999991</v>
      </c>
      <c r="D162" s="10" t="s">
        <v>454</v>
      </c>
      <c r="E162" s="12">
        <v>6680</v>
      </c>
      <c r="F162" s="13">
        <v>140.00000000000003</v>
      </c>
    </row>
    <row r="163" spans="1:6" ht="15" customHeight="1" x14ac:dyDescent="0.25">
      <c r="A163" s="7" t="s">
        <v>121</v>
      </c>
      <c r="B163" s="12">
        <v>163.99999999999997</v>
      </c>
      <c r="C163" s="12">
        <v>20357.999999999975</v>
      </c>
      <c r="D163" s="12">
        <v>1273.0000000000005</v>
      </c>
      <c r="E163" s="12">
        <v>19065</v>
      </c>
      <c r="F163" s="13">
        <v>19.999999999999996</v>
      </c>
    </row>
    <row r="164" spans="1:6" ht="15" customHeight="1" x14ac:dyDescent="0.25">
      <c r="A164" s="7" t="s">
        <v>44</v>
      </c>
      <c r="B164" s="12">
        <v>163.99999999999997</v>
      </c>
      <c r="C164" s="12">
        <v>2205.0000000000005</v>
      </c>
      <c r="D164" s="10" t="s">
        <v>454</v>
      </c>
      <c r="E164" s="12">
        <v>2205.0000000000005</v>
      </c>
      <c r="F164" s="11" t="s">
        <v>454</v>
      </c>
    </row>
    <row r="165" spans="1:6" ht="15" customHeight="1" x14ac:dyDescent="0.25">
      <c r="A165" s="7" t="s">
        <v>103</v>
      </c>
      <c r="B165" s="12">
        <v>45</v>
      </c>
      <c r="C165" s="12">
        <v>3150</v>
      </c>
      <c r="D165" s="10" t="s">
        <v>454</v>
      </c>
      <c r="E165" s="12">
        <v>3150</v>
      </c>
      <c r="F165" s="11" t="s">
        <v>454</v>
      </c>
    </row>
    <row r="166" spans="1:6" ht="15" customHeight="1" x14ac:dyDescent="0.25">
      <c r="A166" s="7" t="s">
        <v>122</v>
      </c>
      <c r="B166" s="12">
        <v>271.99999999999977</v>
      </c>
      <c r="C166" s="12">
        <v>12975.999999999985</v>
      </c>
      <c r="D166" s="12">
        <v>1484.9999999999991</v>
      </c>
      <c r="E166" s="12">
        <v>11040.000000000007</v>
      </c>
      <c r="F166" s="13">
        <v>450.99999999999966</v>
      </c>
    </row>
    <row r="167" spans="1:6" ht="15" customHeight="1" x14ac:dyDescent="0.25">
      <c r="A167" s="7" t="s">
        <v>123</v>
      </c>
      <c r="B167" s="12">
        <v>44.999999999999993</v>
      </c>
      <c r="C167" s="12">
        <v>5983.9999999999973</v>
      </c>
      <c r="D167" s="12">
        <v>10</v>
      </c>
      <c r="E167" s="12">
        <v>5973.9999999999982</v>
      </c>
      <c r="F167" s="11" t="s">
        <v>454</v>
      </c>
    </row>
    <row r="168" spans="1:6" ht="15" customHeight="1" x14ac:dyDescent="0.25">
      <c r="A168" s="7" t="s">
        <v>124</v>
      </c>
      <c r="B168" s="12">
        <v>456.00000000000017</v>
      </c>
      <c r="C168" s="12">
        <v>34182.999999999985</v>
      </c>
      <c r="D168" s="12">
        <v>95.000000000000014</v>
      </c>
      <c r="E168" s="12">
        <v>33837.999999999985</v>
      </c>
      <c r="F168" s="13">
        <v>250.00000000000028</v>
      </c>
    </row>
    <row r="169" spans="1:6" ht="21" customHeight="1" x14ac:dyDescent="0.25">
      <c r="A169" s="6" t="s">
        <v>407</v>
      </c>
      <c r="B169" s="10">
        <f>SUM(B170:B176)</f>
        <v>1099</v>
      </c>
      <c r="C169" s="10">
        <f>SUM(C170:C176)</f>
        <v>99533.000000000029</v>
      </c>
      <c r="D169" s="10">
        <f>SUM(D170:D176)</f>
        <v>1082</v>
      </c>
      <c r="E169" s="10">
        <f>SUM(E170:E176)</f>
        <v>96655</v>
      </c>
      <c r="F169" s="11">
        <f>SUM(F170:F176)</f>
        <v>1795.9999999999995</v>
      </c>
    </row>
    <row r="170" spans="1:6" ht="15" customHeight="1" x14ac:dyDescent="0.25">
      <c r="A170" s="7" t="s">
        <v>475</v>
      </c>
      <c r="B170" s="12">
        <v>99</v>
      </c>
      <c r="C170" s="12">
        <v>6041</v>
      </c>
      <c r="D170" s="12">
        <v>21</v>
      </c>
      <c r="E170" s="12">
        <v>6020</v>
      </c>
      <c r="F170" s="11" t="s">
        <v>454</v>
      </c>
    </row>
    <row r="171" spans="1:6" ht="15" customHeight="1" x14ac:dyDescent="0.25">
      <c r="A171" s="7" t="s">
        <v>125</v>
      </c>
      <c r="B171" s="12">
        <v>20.000000000000004</v>
      </c>
      <c r="C171" s="12">
        <v>1006.9999999999994</v>
      </c>
      <c r="D171" s="12">
        <v>26.999999999999996</v>
      </c>
      <c r="E171" s="12">
        <v>979.99999999999955</v>
      </c>
      <c r="F171" s="11" t="s">
        <v>454</v>
      </c>
    </row>
    <row r="172" spans="1:6" ht="15" customHeight="1" x14ac:dyDescent="0.25">
      <c r="A172" s="7" t="s">
        <v>126</v>
      </c>
      <c r="B172" s="12">
        <v>24.999999999999993</v>
      </c>
      <c r="C172" s="12">
        <v>1609.9999999999998</v>
      </c>
      <c r="D172" s="12">
        <v>5.0000000000000009</v>
      </c>
      <c r="E172" s="12">
        <v>1605</v>
      </c>
      <c r="F172" s="11" t="s">
        <v>454</v>
      </c>
    </row>
    <row r="173" spans="1:6" ht="15" customHeight="1" x14ac:dyDescent="0.25">
      <c r="A173" s="7" t="s">
        <v>127</v>
      </c>
      <c r="B173" s="12">
        <v>549.00000000000011</v>
      </c>
      <c r="C173" s="12">
        <v>64054.000000000029</v>
      </c>
      <c r="D173" s="12">
        <v>28.000000000000014</v>
      </c>
      <c r="E173" s="12">
        <v>63969.999999999993</v>
      </c>
      <c r="F173" s="13">
        <v>56.000000000000028</v>
      </c>
    </row>
    <row r="174" spans="1:6" ht="15" customHeight="1" x14ac:dyDescent="0.25">
      <c r="A174" s="7" t="s">
        <v>128</v>
      </c>
      <c r="B174" s="12">
        <v>168.99999999999994</v>
      </c>
      <c r="C174" s="12">
        <v>13147.000000000004</v>
      </c>
      <c r="D174" s="12">
        <v>380.99999999999989</v>
      </c>
      <c r="E174" s="12">
        <v>11234</v>
      </c>
      <c r="F174" s="13">
        <v>1531.9999999999995</v>
      </c>
    </row>
    <row r="175" spans="1:6" ht="15" customHeight="1" x14ac:dyDescent="0.25">
      <c r="A175" s="7" t="s">
        <v>129</v>
      </c>
      <c r="B175" s="12">
        <v>116.99999999999996</v>
      </c>
      <c r="C175" s="12">
        <v>7077.9999999999982</v>
      </c>
      <c r="D175" s="12">
        <v>14.000000000000005</v>
      </c>
      <c r="E175" s="12">
        <v>7064.0000000000027</v>
      </c>
      <c r="F175" s="11" t="s">
        <v>454</v>
      </c>
    </row>
    <row r="176" spans="1:6" ht="15" customHeight="1" x14ac:dyDescent="0.25">
      <c r="A176" s="7" t="s">
        <v>130</v>
      </c>
      <c r="B176" s="12">
        <v>119.99999999999997</v>
      </c>
      <c r="C176" s="12">
        <v>6596.0000000000036</v>
      </c>
      <c r="D176" s="12">
        <v>606.00000000000023</v>
      </c>
      <c r="E176" s="12">
        <v>5781.9999999999964</v>
      </c>
      <c r="F176" s="13">
        <v>208</v>
      </c>
    </row>
    <row r="177" spans="1:6" ht="21" customHeight="1" x14ac:dyDescent="0.25">
      <c r="A177" s="6" t="s">
        <v>408</v>
      </c>
      <c r="B177" s="10">
        <f>SUM(B178:B181)</f>
        <v>1559.9999999999995</v>
      </c>
      <c r="C177" s="10">
        <f>SUM(C178:C181)</f>
        <v>136150.75</v>
      </c>
      <c r="D177" s="10">
        <f>SUM(D178:D181)</f>
        <v>399.75000000000006</v>
      </c>
      <c r="E177" s="10">
        <f>SUM(E178:E181)</f>
        <v>134594.99999999997</v>
      </c>
      <c r="F177" s="11">
        <f>SUM(F178:F181)</f>
        <v>1155.9999999999998</v>
      </c>
    </row>
    <row r="178" spans="1:6" ht="15" customHeight="1" x14ac:dyDescent="0.25">
      <c r="A178" s="7" t="s">
        <v>476</v>
      </c>
      <c r="B178" s="12">
        <v>569.99999999999977</v>
      </c>
      <c r="C178" s="12">
        <v>42189.999999999993</v>
      </c>
      <c r="D178" s="12">
        <v>159.00000000000003</v>
      </c>
      <c r="E178" s="12">
        <v>41670</v>
      </c>
      <c r="F178" s="13">
        <v>360.99999999999994</v>
      </c>
    </row>
    <row r="179" spans="1:6" ht="15" customHeight="1" x14ac:dyDescent="0.25">
      <c r="A179" s="7" t="s">
        <v>132</v>
      </c>
      <c r="B179" s="12">
        <v>268.99999999999989</v>
      </c>
      <c r="C179" s="12">
        <v>28696.75</v>
      </c>
      <c r="D179" s="12">
        <v>136.75000000000003</v>
      </c>
      <c r="E179" s="12">
        <v>28559.999999999993</v>
      </c>
      <c r="F179" s="11" t="s">
        <v>454</v>
      </c>
    </row>
    <row r="180" spans="1:6" ht="15" customHeight="1" x14ac:dyDescent="0.25">
      <c r="A180" s="7" t="s">
        <v>133</v>
      </c>
      <c r="B180" s="12">
        <v>639.99999999999977</v>
      </c>
      <c r="C180" s="12">
        <v>58624.999999999993</v>
      </c>
      <c r="D180" s="12">
        <v>47.999999999999979</v>
      </c>
      <c r="E180" s="12">
        <v>58271.999999999985</v>
      </c>
      <c r="F180" s="13">
        <v>305.00000000000011</v>
      </c>
    </row>
    <row r="181" spans="1:6" ht="15" customHeight="1" x14ac:dyDescent="0.25">
      <c r="A181" s="7" t="s">
        <v>134</v>
      </c>
      <c r="B181" s="12">
        <v>81</v>
      </c>
      <c r="C181" s="12">
        <v>6639</v>
      </c>
      <c r="D181" s="12">
        <v>56.000000000000014</v>
      </c>
      <c r="E181" s="12">
        <v>6092.9999999999982</v>
      </c>
      <c r="F181" s="13">
        <v>489.99999999999977</v>
      </c>
    </row>
    <row r="182" spans="1:6" ht="21" customHeight="1" x14ac:dyDescent="0.25">
      <c r="A182" s="6" t="s">
        <v>409</v>
      </c>
      <c r="B182" s="10">
        <f>SUM(B183:B185)</f>
        <v>348.00000000000006</v>
      </c>
      <c r="C182" s="10">
        <f>SUM(C183:C185)</f>
        <v>23308</v>
      </c>
      <c r="D182" s="10">
        <f>SUM(D183:D185)</f>
        <v>8</v>
      </c>
      <c r="E182" s="10">
        <f>SUM(E183:E185)</f>
        <v>23300</v>
      </c>
      <c r="F182" s="11" t="s">
        <v>454</v>
      </c>
    </row>
    <row r="183" spans="1:6" ht="15" customHeight="1" x14ac:dyDescent="0.25">
      <c r="A183" s="7" t="s">
        <v>477</v>
      </c>
      <c r="B183" s="12">
        <v>334.00000000000006</v>
      </c>
      <c r="C183" s="12">
        <v>22880</v>
      </c>
      <c r="D183" s="10" t="s">
        <v>454</v>
      </c>
      <c r="E183" s="12">
        <v>22880</v>
      </c>
      <c r="F183" s="11" t="s">
        <v>454</v>
      </c>
    </row>
    <row r="184" spans="1:6" ht="15" customHeight="1" x14ac:dyDescent="0.25">
      <c r="A184" s="7" t="s">
        <v>135</v>
      </c>
      <c r="B184" s="12">
        <v>12</v>
      </c>
      <c r="C184" s="12">
        <v>420.00000000000006</v>
      </c>
      <c r="D184" s="10" t="s">
        <v>454</v>
      </c>
      <c r="E184" s="12">
        <v>420.00000000000006</v>
      </c>
      <c r="F184" s="11" t="s">
        <v>454</v>
      </c>
    </row>
    <row r="185" spans="1:6" ht="15" customHeight="1" x14ac:dyDescent="0.25">
      <c r="A185" s="7" t="s">
        <v>136</v>
      </c>
      <c r="B185" s="12">
        <v>2</v>
      </c>
      <c r="C185" s="12">
        <v>8</v>
      </c>
      <c r="D185" s="12">
        <v>8</v>
      </c>
      <c r="E185" s="10" t="s">
        <v>454</v>
      </c>
      <c r="F185" s="11" t="s">
        <v>454</v>
      </c>
    </row>
    <row r="186" spans="1:6" ht="21" customHeight="1" x14ac:dyDescent="0.25">
      <c r="A186" s="6" t="s">
        <v>410</v>
      </c>
      <c r="B186" s="10">
        <f>SUM(B187:B194)</f>
        <v>3869.0000000000005</v>
      </c>
      <c r="C186" s="10">
        <f t="shared" ref="C186:F186" si="4">SUM(C187:C194)</f>
        <v>277599.50000000006</v>
      </c>
      <c r="D186" s="10">
        <f t="shared" si="4"/>
        <v>2920.5000000000009</v>
      </c>
      <c r="E186" s="10">
        <f t="shared" si="4"/>
        <v>273710.89999999997</v>
      </c>
      <c r="F186" s="11">
        <f t="shared" si="4"/>
        <v>968.10000000000059</v>
      </c>
    </row>
    <row r="187" spans="1:6" ht="15" customHeight="1" x14ac:dyDescent="0.25">
      <c r="A187" s="7" t="s">
        <v>478</v>
      </c>
      <c r="B187" s="12">
        <v>444.99999999999977</v>
      </c>
      <c r="C187" s="12">
        <v>44343.000000000007</v>
      </c>
      <c r="D187" s="12">
        <v>184.99999999999997</v>
      </c>
      <c r="E187" s="12">
        <v>44157.999999999993</v>
      </c>
      <c r="F187" s="11" t="s">
        <v>454</v>
      </c>
    </row>
    <row r="188" spans="1:6" ht="15" customHeight="1" x14ac:dyDescent="0.25">
      <c r="A188" s="7" t="s">
        <v>137</v>
      </c>
      <c r="B188" s="12">
        <v>344.99999999999994</v>
      </c>
      <c r="C188" s="12">
        <v>20571.999999999985</v>
      </c>
      <c r="D188" s="12">
        <v>614.00000000000011</v>
      </c>
      <c r="E188" s="12">
        <v>19957.999999999996</v>
      </c>
      <c r="F188" s="11" t="s">
        <v>454</v>
      </c>
    </row>
    <row r="189" spans="1:6" ht="15" customHeight="1" x14ac:dyDescent="0.25">
      <c r="A189" s="7" t="s">
        <v>138</v>
      </c>
      <c r="B189" s="12">
        <v>1287.0000000000002</v>
      </c>
      <c r="C189" s="12">
        <v>87690.5</v>
      </c>
      <c r="D189" s="12">
        <v>6.4999999999999991</v>
      </c>
      <c r="E189" s="12">
        <v>87684</v>
      </c>
      <c r="F189" s="11" t="s">
        <v>454</v>
      </c>
    </row>
    <row r="190" spans="1:6" ht="15" customHeight="1" x14ac:dyDescent="0.25">
      <c r="A190" s="7" t="s">
        <v>139</v>
      </c>
      <c r="B190" s="12">
        <v>42.999999999999993</v>
      </c>
      <c r="C190" s="12">
        <v>1745.4999999999998</v>
      </c>
      <c r="D190" s="12">
        <v>124.50000000000001</v>
      </c>
      <c r="E190" s="12">
        <v>1286.9000000000003</v>
      </c>
      <c r="F190" s="13">
        <v>334.10000000000014</v>
      </c>
    </row>
    <row r="191" spans="1:6" ht="15" customHeight="1" x14ac:dyDescent="0.25">
      <c r="A191" s="7" t="s">
        <v>140</v>
      </c>
      <c r="B191" s="12">
        <v>798.99999999999977</v>
      </c>
      <c r="C191" s="12">
        <v>60023.500000000022</v>
      </c>
      <c r="D191" s="12">
        <v>1203.5000000000007</v>
      </c>
      <c r="E191" s="12">
        <v>58749.000000000007</v>
      </c>
      <c r="F191" s="13">
        <v>71.000000000000028</v>
      </c>
    </row>
    <row r="192" spans="1:6" ht="15" customHeight="1" x14ac:dyDescent="0.25">
      <c r="A192" s="7" t="s">
        <v>141</v>
      </c>
      <c r="B192" s="12">
        <v>418.00000000000028</v>
      </c>
      <c r="C192" s="12">
        <v>21918.999999999989</v>
      </c>
      <c r="D192" s="12">
        <v>130</v>
      </c>
      <c r="E192" s="12">
        <v>21436.000000000004</v>
      </c>
      <c r="F192" s="13">
        <v>353.0000000000004</v>
      </c>
    </row>
    <row r="193" spans="1:6" ht="15" customHeight="1" x14ac:dyDescent="0.25">
      <c r="A193" s="7" t="s">
        <v>142</v>
      </c>
      <c r="B193" s="12">
        <v>374</v>
      </c>
      <c r="C193" s="12">
        <v>24839.000000000015</v>
      </c>
      <c r="D193" s="12">
        <v>89.999999999999972</v>
      </c>
      <c r="E193" s="12">
        <v>24749.000000000004</v>
      </c>
      <c r="F193" s="11" t="s">
        <v>454</v>
      </c>
    </row>
    <row r="194" spans="1:6" ht="15" customHeight="1" x14ac:dyDescent="0.25">
      <c r="A194" s="7" t="s">
        <v>143</v>
      </c>
      <c r="B194" s="12">
        <v>158.00000000000006</v>
      </c>
      <c r="C194" s="12">
        <v>16466.999999999996</v>
      </c>
      <c r="D194" s="12">
        <v>567.00000000000011</v>
      </c>
      <c r="E194" s="12">
        <v>15689.999999999998</v>
      </c>
      <c r="F194" s="13">
        <v>210</v>
      </c>
    </row>
    <row r="195" spans="1:6" ht="21" customHeight="1" x14ac:dyDescent="0.25">
      <c r="A195" s="6" t="s">
        <v>146</v>
      </c>
      <c r="B195" s="10">
        <f>SUM(B196:B199)</f>
        <v>405.00000000000006</v>
      </c>
      <c r="C195" s="10">
        <f>SUM(C196:C199)</f>
        <v>30430.499999999993</v>
      </c>
      <c r="D195" s="10">
        <f>SUM(D196:D199)</f>
        <v>40.499999999999986</v>
      </c>
      <c r="E195" s="10">
        <f>SUM(E196:E199)</f>
        <v>30390</v>
      </c>
      <c r="F195" s="11" t="s">
        <v>454</v>
      </c>
    </row>
    <row r="196" spans="1:6" ht="15" customHeight="1" x14ac:dyDescent="0.25">
      <c r="A196" s="7" t="s">
        <v>479</v>
      </c>
      <c r="B196" s="12">
        <v>247.00000000000014</v>
      </c>
      <c r="C196" s="12">
        <v>13939.999999999995</v>
      </c>
      <c r="D196" s="10" t="s">
        <v>454</v>
      </c>
      <c r="E196" s="12">
        <v>13939.999999999995</v>
      </c>
      <c r="F196" s="11" t="s">
        <v>454</v>
      </c>
    </row>
    <row r="197" spans="1:6" ht="15" customHeight="1" x14ac:dyDescent="0.25">
      <c r="A197" s="7" t="s">
        <v>144</v>
      </c>
      <c r="B197" s="12">
        <v>3</v>
      </c>
      <c r="C197" s="12">
        <v>10.5</v>
      </c>
      <c r="D197" s="12">
        <v>10.5</v>
      </c>
      <c r="E197" s="10" t="s">
        <v>454</v>
      </c>
      <c r="F197" s="11" t="s">
        <v>454</v>
      </c>
    </row>
    <row r="198" spans="1:6" ht="15" customHeight="1" x14ac:dyDescent="0.25">
      <c r="A198" s="7" t="s">
        <v>145</v>
      </c>
      <c r="B198" s="12">
        <v>35</v>
      </c>
      <c r="C198" s="12">
        <v>2310</v>
      </c>
      <c r="D198" s="10" t="s">
        <v>454</v>
      </c>
      <c r="E198" s="12">
        <v>2310</v>
      </c>
      <c r="F198" s="11" t="s">
        <v>454</v>
      </c>
    </row>
    <row r="199" spans="1:6" ht="15" customHeight="1" x14ac:dyDescent="0.25">
      <c r="A199" s="7" t="s">
        <v>146</v>
      </c>
      <c r="B199" s="12">
        <v>119.99999999999994</v>
      </c>
      <c r="C199" s="12">
        <v>14169.999999999996</v>
      </c>
      <c r="D199" s="12">
        <v>29.999999999999986</v>
      </c>
      <c r="E199" s="12">
        <v>14140.000000000005</v>
      </c>
      <c r="F199" s="11" t="s">
        <v>454</v>
      </c>
    </row>
    <row r="200" spans="1:6" ht="21" customHeight="1" x14ac:dyDescent="0.25">
      <c r="A200" s="6" t="s">
        <v>149</v>
      </c>
      <c r="B200" s="10">
        <f>SUM(B201:B205)</f>
        <v>237.00000000000006</v>
      </c>
      <c r="C200" s="10">
        <f t="shared" ref="C200:F200" si="5">SUM(C201:C205)</f>
        <v>14768.999999999998</v>
      </c>
      <c r="D200" s="10">
        <f t="shared" si="5"/>
        <v>66.999999999999972</v>
      </c>
      <c r="E200" s="10">
        <f t="shared" si="5"/>
        <v>13981.999999999996</v>
      </c>
      <c r="F200" s="11">
        <f t="shared" si="5"/>
        <v>719.99999999999989</v>
      </c>
    </row>
    <row r="201" spans="1:6" ht="15" customHeight="1" x14ac:dyDescent="0.25">
      <c r="A201" s="7" t="s">
        <v>480</v>
      </c>
      <c r="B201" s="12">
        <v>95.000000000000028</v>
      </c>
      <c r="C201" s="12">
        <v>10149.999999999996</v>
      </c>
      <c r="D201" s="10" t="s">
        <v>454</v>
      </c>
      <c r="E201" s="12">
        <v>10149.999999999996</v>
      </c>
      <c r="F201" s="11" t="s">
        <v>454</v>
      </c>
    </row>
    <row r="202" spans="1:6" ht="15" customHeight="1" x14ac:dyDescent="0.25">
      <c r="A202" s="7" t="s">
        <v>147</v>
      </c>
      <c r="B202" s="12">
        <v>4.0000000000000009</v>
      </c>
      <c r="C202" s="12">
        <v>11</v>
      </c>
      <c r="D202" s="12">
        <v>11</v>
      </c>
      <c r="E202" s="10" t="s">
        <v>454</v>
      </c>
      <c r="F202" s="11" t="s">
        <v>454</v>
      </c>
    </row>
    <row r="203" spans="1:6" ht="15" customHeight="1" x14ac:dyDescent="0.25">
      <c r="A203" s="7" t="s">
        <v>148</v>
      </c>
      <c r="B203" s="12">
        <v>24.000000000000014</v>
      </c>
      <c r="C203" s="12">
        <v>1258.0000000000011</v>
      </c>
      <c r="D203" s="12">
        <v>39.999999999999972</v>
      </c>
      <c r="E203" s="12">
        <v>498.00000000000034</v>
      </c>
      <c r="F203" s="13">
        <v>719.99999999999989</v>
      </c>
    </row>
    <row r="204" spans="1:6" ht="15" customHeight="1" x14ac:dyDescent="0.25">
      <c r="A204" s="7" t="s">
        <v>72</v>
      </c>
      <c r="B204" s="12">
        <v>31.000000000000007</v>
      </c>
      <c r="C204" s="12">
        <v>2430</v>
      </c>
      <c r="D204" s="12">
        <v>16.000000000000007</v>
      </c>
      <c r="E204" s="12">
        <v>2414.0000000000005</v>
      </c>
      <c r="F204" s="11" t="s">
        <v>454</v>
      </c>
    </row>
    <row r="205" spans="1:6" ht="15" customHeight="1" x14ac:dyDescent="0.25">
      <c r="A205" s="7" t="s">
        <v>149</v>
      </c>
      <c r="B205" s="12">
        <v>83</v>
      </c>
      <c r="C205" s="12">
        <v>920.00000000000011</v>
      </c>
      <c r="D205" s="10" t="s">
        <v>454</v>
      </c>
      <c r="E205" s="12">
        <v>920.00000000000011</v>
      </c>
      <c r="F205" s="11" t="s">
        <v>454</v>
      </c>
    </row>
    <row r="206" spans="1:6" ht="21" customHeight="1" x14ac:dyDescent="0.25">
      <c r="A206" s="6" t="s">
        <v>411</v>
      </c>
      <c r="B206" s="10">
        <f>SUM(B207:B213)</f>
        <v>91</v>
      </c>
      <c r="C206" s="10">
        <f>SUM(C207:C213)</f>
        <v>9659.0000000000018</v>
      </c>
      <c r="D206" s="10">
        <f>SUM(D207:D213)</f>
        <v>958.00000000000011</v>
      </c>
      <c r="E206" s="10">
        <f>SUM(E207:E213)</f>
        <v>8701</v>
      </c>
      <c r="F206" s="11" t="s">
        <v>454</v>
      </c>
    </row>
    <row r="207" spans="1:6" ht="15" customHeight="1" x14ac:dyDescent="0.25">
      <c r="A207" s="7" t="s">
        <v>481</v>
      </c>
      <c r="B207" s="12">
        <v>20</v>
      </c>
      <c r="C207" s="12">
        <v>727.99999999999966</v>
      </c>
      <c r="D207" s="12">
        <v>448.00000000000017</v>
      </c>
      <c r="E207" s="12">
        <v>280</v>
      </c>
      <c r="F207" s="11" t="s">
        <v>454</v>
      </c>
    </row>
    <row r="208" spans="1:6" ht="15" customHeight="1" x14ac:dyDescent="0.25">
      <c r="A208" s="7" t="s">
        <v>150</v>
      </c>
      <c r="B208" s="12">
        <v>1.0000000000000004</v>
      </c>
      <c r="C208" s="12">
        <v>28.000000000000011</v>
      </c>
      <c r="D208" s="12">
        <v>28.000000000000011</v>
      </c>
      <c r="E208" s="10" t="s">
        <v>454</v>
      </c>
      <c r="F208" s="11" t="s">
        <v>454</v>
      </c>
    </row>
    <row r="209" spans="1:6" ht="15" customHeight="1" x14ac:dyDescent="0.25">
      <c r="A209" s="7" t="s">
        <v>151</v>
      </c>
      <c r="B209" s="12">
        <v>13.999999999999998</v>
      </c>
      <c r="C209" s="12">
        <v>50.999999999999986</v>
      </c>
      <c r="D209" s="12">
        <v>50.999999999999986</v>
      </c>
      <c r="E209" s="10" t="s">
        <v>454</v>
      </c>
      <c r="F209" s="11" t="s">
        <v>454</v>
      </c>
    </row>
    <row r="210" spans="1:6" ht="15" customHeight="1" x14ac:dyDescent="0.25">
      <c r="A210" s="7" t="s">
        <v>152</v>
      </c>
      <c r="B210" s="12">
        <v>4.0000000000000018</v>
      </c>
      <c r="C210" s="12">
        <v>205</v>
      </c>
      <c r="D210" s="12">
        <v>205</v>
      </c>
      <c r="E210" s="10" t="s">
        <v>454</v>
      </c>
      <c r="F210" s="11" t="s">
        <v>454</v>
      </c>
    </row>
    <row r="211" spans="1:6" ht="15" customHeight="1" x14ac:dyDescent="0.25">
      <c r="A211" s="7" t="s">
        <v>153</v>
      </c>
      <c r="B211" s="12">
        <v>5</v>
      </c>
      <c r="C211" s="12">
        <v>51</v>
      </c>
      <c r="D211" s="12">
        <v>29.999999999999996</v>
      </c>
      <c r="E211" s="12">
        <v>21</v>
      </c>
      <c r="F211" s="11" t="s">
        <v>454</v>
      </c>
    </row>
    <row r="212" spans="1:6" ht="15" customHeight="1" x14ac:dyDescent="0.25">
      <c r="A212" s="7" t="s">
        <v>154</v>
      </c>
      <c r="B212" s="12">
        <v>45</v>
      </c>
      <c r="C212" s="12">
        <v>8540.0000000000018</v>
      </c>
      <c r="D212" s="12">
        <v>140</v>
      </c>
      <c r="E212" s="12">
        <v>8400</v>
      </c>
      <c r="F212" s="11" t="s">
        <v>454</v>
      </c>
    </row>
    <row r="213" spans="1:6" ht="15" customHeight="1" x14ac:dyDescent="0.25">
      <c r="A213" s="7" t="s">
        <v>155</v>
      </c>
      <c r="B213" s="12">
        <v>2.0000000000000009</v>
      </c>
      <c r="C213" s="12">
        <v>56.000000000000021</v>
      </c>
      <c r="D213" s="12">
        <v>56.000000000000021</v>
      </c>
      <c r="E213" s="10" t="s">
        <v>454</v>
      </c>
      <c r="F213" s="11" t="s">
        <v>454</v>
      </c>
    </row>
    <row r="214" spans="1:6" ht="21" customHeight="1" x14ac:dyDescent="0.25">
      <c r="A214" s="6" t="s">
        <v>412</v>
      </c>
      <c r="B214" s="10">
        <f>SUM(B215:B219)</f>
        <v>3477.9999999999995</v>
      </c>
      <c r="C214" s="10">
        <f t="shared" ref="C214:F214" si="6">SUM(C215:C219)</f>
        <v>386840</v>
      </c>
      <c r="D214" s="10">
        <f t="shared" si="6"/>
        <v>1185.9999999999998</v>
      </c>
      <c r="E214" s="10">
        <f t="shared" si="6"/>
        <v>385215.99999999994</v>
      </c>
      <c r="F214" s="11">
        <f t="shared" si="6"/>
        <v>438</v>
      </c>
    </row>
    <row r="215" spans="1:6" ht="15" customHeight="1" x14ac:dyDescent="0.25">
      <c r="A215" s="7" t="s">
        <v>156</v>
      </c>
      <c r="B215" s="12">
        <v>937.99999999999966</v>
      </c>
      <c r="C215" s="12">
        <v>105740.99999999999</v>
      </c>
      <c r="D215" s="12">
        <v>536.99999999999977</v>
      </c>
      <c r="E215" s="12">
        <v>105133.99999999997</v>
      </c>
      <c r="F215" s="13">
        <v>70</v>
      </c>
    </row>
    <row r="216" spans="1:6" ht="15" customHeight="1" x14ac:dyDescent="0.25">
      <c r="A216" s="7" t="s">
        <v>157</v>
      </c>
      <c r="B216" s="12">
        <v>111.99999999999999</v>
      </c>
      <c r="C216" s="12">
        <v>20000</v>
      </c>
      <c r="D216" s="10" t="s">
        <v>454</v>
      </c>
      <c r="E216" s="12">
        <v>20000</v>
      </c>
      <c r="F216" s="11" t="s">
        <v>454</v>
      </c>
    </row>
    <row r="217" spans="1:6" ht="15" customHeight="1" x14ac:dyDescent="0.25">
      <c r="A217" s="7" t="s">
        <v>158</v>
      </c>
      <c r="B217" s="12">
        <v>1879</v>
      </c>
      <c r="C217" s="12">
        <v>202985.00000000003</v>
      </c>
      <c r="D217" s="12">
        <v>495</v>
      </c>
      <c r="E217" s="12">
        <v>202251.99999999997</v>
      </c>
      <c r="F217" s="13">
        <v>237.99999999999997</v>
      </c>
    </row>
    <row r="218" spans="1:6" ht="15" customHeight="1" x14ac:dyDescent="0.25">
      <c r="A218" s="7" t="s">
        <v>159</v>
      </c>
      <c r="B218" s="12">
        <v>546.00000000000011</v>
      </c>
      <c r="C218" s="12">
        <v>57996.999999999971</v>
      </c>
      <c r="D218" s="12">
        <v>149</v>
      </c>
      <c r="E218" s="12">
        <v>57830.000000000022</v>
      </c>
      <c r="F218" s="13">
        <v>17.999999999999993</v>
      </c>
    </row>
    <row r="219" spans="1:6" ht="15" customHeight="1" x14ac:dyDescent="0.25">
      <c r="A219" s="7" t="s">
        <v>160</v>
      </c>
      <c r="B219" s="12">
        <v>3</v>
      </c>
      <c r="C219" s="12">
        <v>117</v>
      </c>
      <c r="D219" s="12">
        <v>5</v>
      </c>
      <c r="E219" s="10" t="s">
        <v>454</v>
      </c>
      <c r="F219" s="13">
        <v>111.99999999999999</v>
      </c>
    </row>
    <row r="220" spans="1:6" ht="21" customHeight="1" x14ac:dyDescent="0.25">
      <c r="A220" s="5" t="s">
        <v>447</v>
      </c>
      <c r="B220" s="10">
        <f>+B221+B227+B230</f>
        <v>1700.0000000000002</v>
      </c>
      <c r="C220" s="10">
        <f>+C221+C227+C230</f>
        <v>69684.500000000058</v>
      </c>
      <c r="D220" s="10">
        <f>+D221+D227+D230</f>
        <v>2635.5</v>
      </c>
      <c r="E220" s="10">
        <f>+E221+E227+E230</f>
        <v>66260.999999999985</v>
      </c>
      <c r="F220" s="11">
        <f>+F221+F227+F230</f>
        <v>788</v>
      </c>
    </row>
    <row r="221" spans="1:6" ht="21" customHeight="1" x14ac:dyDescent="0.25">
      <c r="A221" s="6" t="s">
        <v>161</v>
      </c>
      <c r="B221" s="10">
        <f>SUM(B222:B226)</f>
        <v>19.000000000000007</v>
      </c>
      <c r="C221" s="10">
        <f>SUM(C222:C226)</f>
        <v>872.50000000000045</v>
      </c>
      <c r="D221" s="10">
        <f>SUM(D222:D226)</f>
        <v>684.50000000000011</v>
      </c>
      <c r="E221" s="10">
        <f>SUM(E222:E226)</f>
        <v>169.99999999999997</v>
      </c>
      <c r="F221" s="11">
        <f>SUM(F222:F226)</f>
        <v>17.999999999999993</v>
      </c>
    </row>
    <row r="222" spans="1:6" ht="15" customHeight="1" x14ac:dyDescent="0.25">
      <c r="A222" s="7" t="s">
        <v>482</v>
      </c>
      <c r="B222" s="12">
        <v>2.0000000000000013</v>
      </c>
      <c r="C222" s="12">
        <v>112.00000000000004</v>
      </c>
      <c r="D222" s="12">
        <v>112.00000000000004</v>
      </c>
      <c r="E222" s="10" t="s">
        <v>454</v>
      </c>
      <c r="F222" s="11" t="s">
        <v>454</v>
      </c>
    </row>
    <row r="223" spans="1:6" ht="15" customHeight="1" x14ac:dyDescent="0.25">
      <c r="A223" s="7" t="s">
        <v>161</v>
      </c>
      <c r="B223" s="12">
        <v>1.0000000000000004</v>
      </c>
      <c r="C223" s="12">
        <v>14.999999999999996</v>
      </c>
      <c r="D223" s="12">
        <v>14.999999999999996</v>
      </c>
      <c r="E223" s="10" t="s">
        <v>454</v>
      </c>
      <c r="F223" s="11" t="s">
        <v>454</v>
      </c>
    </row>
    <row r="224" spans="1:6" ht="15" customHeight="1" x14ac:dyDescent="0.25">
      <c r="A224" s="7" t="s">
        <v>162</v>
      </c>
      <c r="B224" s="12">
        <v>6.0000000000000018</v>
      </c>
      <c r="C224" s="12">
        <v>142</v>
      </c>
      <c r="D224" s="12">
        <v>124</v>
      </c>
      <c r="E224" s="10" t="s">
        <v>454</v>
      </c>
      <c r="F224" s="13">
        <v>17.999999999999993</v>
      </c>
    </row>
    <row r="225" spans="1:6" ht="15" customHeight="1" x14ac:dyDescent="0.25">
      <c r="A225" s="7" t="s">
        <v>163</v>
      </c>
      <c r="B225" s="12">
        <v>8.0000000000000053</v>
      </c>
      <c r="C225" s="12">
        <v>593.50000000000034</v>
      </c>
      <c r="D225" s="12">
        <v>423.50000000000006</v>
      </c>
      <c r="E225" s="12">
        <v>169.99999999999997</v>
      </c>
      <c r="F225" s="11" t="s">
        <v>454</v>
      </c>
    </row>
    <row r="226" spans="1:6" ht="15" customHeight="1" x14ac:dyDescent="0.25">
      <c r="A226" s="7" t="s">
        <v>164</v>
      </c>
      <c r="B226" s="12">
        <v>2.0000000000000004</v>
      </c>
      <c r="C226" s="12">
        <v>10</v>
      </c>
      <c r="D226" s="12">
        <v>10</v>
      </c>
      <c r="E226" s="10" t="s">
        <v>454</v>
      </c>
      <c r="F226" s="11" t="s">
        <v>454</v>
      </c>
    </row>
    <row r="227" spans="1:6" ht="21" customHeight="1" x14ac:dyDescent="0.25">
      <c r="A227" s="6" t="s">
        <v>165</v>
      </c>
      <c r="B227" s="10">
        <f>SUM(B228:B229)</f>
        <v>607</v>
      </c>
      <c r="C227" s="10">
        <f>SUM(C228:C229)</f>
        <v>26915.000000000055</v>
      </c>
      <c r="D227" s="10">
        <f>SUM(D228:D229)</f>
        <v>136.99999999999989</v>
      </c>
      <c r="E227" s="10">
        <f>SUM(E228:E229)</f>
        <v>26317.999999999982</v>
      </c>
      <c r="F227" s="11">
        <f>SUM(F228:F229)</f>
        <v>460.00000000000017</v>
      </c>
    </row>
    <row r="228" spans="1:6" ht="15" customHeight="1" x14ac:dyDescent="0.25">
      <c r="A228" s="7" t="s">
        <v>166</v>
      </c>
      <c r="B228" s="12">
        <v>71.000000000000057</v>
      </c>
      <c r="C228" s="12">
        <v>825.00000000000068</v>
      </c>
      <c r="D228" s="12">
        <v>37.000000000000021</v>
      </c>
      <c r="E228" s="12">
        <v>565</v>
      </c>
      <c r="F228" s="13">
        <v>222.99999999999989</v>
      </c>
    </row>
    <row r="229" spans="1:6" ht="15" customHeight="1" x14ac:dyDescent="0.25">
      <c r="A229" s="7" t="s">
        <v>167</v>
      </c>
      <c r="B229" s="12">
        <v>536</v>
      </c>
      <c r="C229" s="12">
        <v>26090.000000000055</v>
      </c>
      <c r="D229" s="12">
        <v>99.999999999999858</v>
      </c>
      <c r="E229" s="12">
        <v>25752.999999999982</v>
      </c>
      <c r="F229" s="13">
        <v>237.00000000000028</v>
      </c>
    </row>
    <row r="230" spans="1:6" ht="21" customHeight="1" x14ac:dyDescent="0.25">
      <c r="A230" s="6" t="s">
        <v>173</v>
      </c>
      <c r="B230" s="10">
        <f>SUM(B231:B237)</f>
        <v>1074.0000000000002</v>
      </c>
      <c r="C230" s="10">
        <f t="shared" ref="C230:F230" si="7">SUM(C231:C237)</f>
        <v>41897</v>
      </c>
      <c r="D230" s="10">
        <f t="shared" si="7"/>
        <v>1814.0000000000002</v>
      </c>
      <c r="E230" s="10">
        <f t="shared" si="7"/>
        <v>39773.000000000007</v>
      </c>
      <c r="F230" s="11">
        <f t="shared" si="7"/>
        <v>309.99999999999989</v>
      </c>
    </row>
    <row r="231" spans="1:6" ht="15" customHeight="1" x14ac:dyDescent="0.25">
      <c r="A231" s="7" t="s">
        <v>168</v>
      </c>
      <c r="B231" s="12">
        <v>53.999999999999964</v>
      </c>
      <c r="C231" s="12">
        <v>1577</v>
      </c>
      <c r="D231" s="12">
        <v>173.00000000000009</v>
      </c>
      <c r="E231" s="12">
        <v>1404.0000000000007</v>
      </c>
      <c r="F231" s="11" t="s">
        <v>454</v>
      </c>
    </row>
    <row r="232" spans="1:6" ht="15" customHeight="1" x14ac:dyDescent="0.25">
      <c r="A232" s="7" t="s">
        <v>169</v>
      </c>
      <c r="B232" s="12">
        <v>69.999999999999986</v>
      </c>
      <c r="C232" s="12">
        <v>2554.0000000000009</v>
      </c>
      <c r="D232" s="12">
        <v>106.00000000000007</v>
      </c>
      <c r="E232" s="12">
        <v>2178.0000000000009</v>
      </c>
      <c r="F232" s="13">
        <v>269.99999999999989</v>
      </c>
    </row>
    <row r="233" spans="1:6" ht="15" customHeight="1" x14ac:dyDescent="0.25">
      <c r="A233" s="7" t="s">
        <v>170</v>
      </c>
      <c r="B233" s="12">
        <v>405.00000000000023</v>
      </c>
      <c r="C233" s="12">
        <v>16773.000000000004</v>
      </c>
      <c r="D233" s="12">
        <v>100.99999999999999</v>
      </c>
      <c r="E233" s="12">
        <v>16652.000000000018</v>
      </c>
      <c r="F233" s="13">
        <v>19.999999999999982</v>
      </c>
    </row>
    <row r="234" spans="1:6" ht="15" customHeight="1" x14ac:dyDescent="0.25">
      <c r="A234" s="7" t="s">
        <v>171</v>
      </c>
      <c r="B234" s="12">
        <v>18</v>
      </c>
      <c r="C234" s="12">
        <v>346.00000000000006</v>
      </c>
      <c r="D234" s="12">
        <v>346.00000000000006</v>
      </c>
      <c r="E234" s="10" t="s">
        <v>454</v>
      </c>
      <c r="F234" s="11" t="s">
        <v>454</v>
      </c>
    </row>
    <row r="235" spans="1:6" ht="15" customHeight="1" x14ac:dyDescent="0.25">
      <c r="A235" s="7" t="s">
        <v>172</v>
      </c>
      <c r="B235" s="12">
        <v>329.99999999999983</v>
      </c>
      <c r="C235" s="12">
        <v>11423.999999999998</v>
      </c>
      <c r="D235" s="12">
        <v>603.00000000000034</v>
      </c>
      <c r="E235" s="12">
        <v>10820.999999999993</v>
      </c>
      <c r="F235" s="11" t="s">
        <v>454</v>
      </c>
    </row>
    <row r="236" spans="1:6" ht="15" customHeight="1" x14ac:dyDescent="0.25">
      <c r="A236" s="7" t="s">
        <v>173</v>
      </c>
      <c r="B236" s="12">
        <v>187.00000000000023</v>
      </c>
      <c r="C236" s="12">
        <v>8923.9999999999982</v>
      </c>
      <c r="D236" s="12">
        <v>451.99999999999983</v>
      </c>
      <c r="E236" s="12">
        <v>8451.9999999999909</v>
      </c>
      <c r="F236" s="13">
        <v>19.999999999999975</v>
      </c>
    </row>
    <row r="237" spans="1:6" ht="15" customHeight="1" x14ac:dyDescent="0.25">
      <c r="A237" s="7" t="s">
        <v>174</v>
      </c>
      <c r="B237" s="12">
        <v>9.9999999999999982</v>
      </c>
      <c r="C237" s="12">
        <v>299</v>
      </c>
      <c r="D237" s="12">
        <v>33.000000000000028</v>
      </c>
      <c r="E237" s="12">
        <v>266.00000000000017</v>
      </c>
      <c r="F237" s="11" t="s">
        <v>454</v>
      </c>
    </row>
    <row r="238" spans="1:6" ht="21" customHeight="1" x14ac:dyDescent="0.25">
      <c r="A238" s="5" t="s">
        <v>378</v>
      </c>
      <c r="B238" s="10">
        <f>+B239+B245+B251+B261+B268+B276+B285</f>
        <v>7906.0000000000018</v>
      </c>
      <c r="C238" s="10">
        <f>+C239+C245+C251+C261+C268+C276+C285</f>
        <v>380015.5</v>
      </c>
      <c r="D238" s="10">
        <f>+D239+D245+D251+D261+D268+D276+D285</f>
        <v>7475.0000000000009</v>
      </c>
      <c r="E238" s="10">
        <f>+E239+E245+E251+E261+E268+E276+E285</f>
        <v>369650.9</v>
      </c>
      <c r="F238" s="11">
        <f>+F239+F245+F251+F261+F268+F276+F285</f>
        <v>2889.6</v>
      </c>
    </row>
    <row r="239" spans="1:6" ht="21" customHeight="1" x14ac:dyDescent="0.25">
      <c r="A239" s="6" t="s">
        <v>413</v>
      </c>
      <c r="B239" s="10">
        <f>SUM(B240:B244)</f>
        <v>577.99999999999977</v>
      </c>
      <c r="C239" s="10">
        <f t="shared" ref="C239:F239" si="8">SUM(C240:C244)</f>
        <v>28852.999999999993</v>
      </c>
      <c r="D239" s="10">
        <f t="shared" si="8"/>
        <v>279</v>
      </c>
      <c r="E239" s="10">
        <f t="shared" si="8"/>
        <v>28217.000000000011</v>
      </c>
      <c r="F239" s="11">
        <f t="shared" si="8"/>
        <v>356.99999999999989</v>
      </c>
    </row>
    <row r="240" spans="1:6" ht="15" customHeight="1" x14ac:dyDescent="0.25">
      <c r="A240" s="7" t="s">
        <v>483</v>
      </c>
      <c r="B240" s="12">
        <v>22.000000000000004</v>
      </c>
      <c r="C240" s="12">
        <v>747</v>
      </c>
      <c r="D240" s="12">
        <v>145.00000000000003</v>
      </c>
      <c r="E240" s="12">
        <v>602</v>
      </c>
      <c r="F240" s="11" t="s">
        <v>454</v>
      </c>
    </row>
    <row r="241" spans="1:6" ht="15" customHeight="1" x14ac:dyDescent="0.25">
      <c r="A241" s="7" t="s">
        <v>175</v>
      </c>
      <c r="B241" s="12">
        <v>380.99999999999972</v>
      </c>
      <c r="C241" s="12">
        <v>20038.999999999993</v>
      </c>
      <c r="D241" s="12">
        <v>134</v>
      </c>
      <c r="E241" s="12">
        <v>19905.000000000011</v>
      </c>
      <c r="F241" s="11" t="s">
        <v>454</v>
      </c>
    </row>
    <row r="242" spans="1:6" ht="15" customHeight="1" x14ac:dyDescent="0.25">
      <c r="A242" s="7" t="s">
        <v>176</v>
      </c>
      <c r="B242" s="12">
        <v>97</v>
      </c>
      <c r="C242" s="12">
        <v>4732.0000000000018</v>
      </c>
      <c r="D242" s="10" t="s">
        <v>454</v>
      </c>
      <c r="E242" s="12">
        <v>4375</v>
      </c>
      <c r="F242" s="13">
        <v>356.99999999999989</v>
      </c>
    </row>
    <row r="243" spans="1:6" ht="15" customHeight="1" x14ac:dyDescent="0.25">
      <c r="A243" s="7" t="s">
        <v>177</v>
      </c>
      <c r="B243" s="12">
        <v>42</v>
      </c>
      <c r="C243" s="12">
        <v>1580</v>
      </c>
      <c r="D243" s="10" t="s">
        <v>454</v>
      </c>
      <c r="E243" s="12">
        <v>1580</v>
      </c>
      <c r="F243" s="11" t="s">
        <v>454</v>
      </c>
    </row>
    <row r="244" spans="1:6" ht="15" customHeight="1" x14ac:dyDescent="0.25">
      <c r="A244" s="7" t="s">
        <v>178</v>
      </c>
      <c r="B244" s="12">
        <v>36</v>
      </c>
      <c r="C244" s="12">
        <v>1755</v>
      </c>
      <c r="D244" s="10" t="s">
        <v>454</v>
      </c>
      <c r="E244" s="12">
        <v>1755</v>
      </c>
      <c r="F244" s="11" t="s">
        <v>454</v>
      </c>
    </row>
    <row r="245" spans="1:6" ht="21" customHeight="1" x14ac:dyDescent="0.25">
      <c r="A245" s="6" t="s">
        <v>65</v>
      </c>
      <c r="B245" s="10">
        <f>SUM(B246:B250)</f>
        <v>128</v>
      </c>
      <c r="C245" s="10">
        <f>SUM(C246:C250)</f>
        <v>5229.0000000000018</v>
      </c>
      <c r="D245" s="10">
        <f>SUM(D246:D250)</f>
        <v>1004.0000000000002</v>
      </c>
      <c r="E245" s="10">
        <f>SUM(E246:E250)</f>
        <v>3909.9999999999991</v>
      </c>
      <c r="F245" s="11">
        <f>SUM(F246:F250)</f>
        <v>315.00000000000006</v>
      </c>
    </row>
    <row r="246" spans="1:6" ht="15" customHeight="1" x14ac:dyDescent="0.25">
      <c r="A246" s="7" t="s">
        <v>484</v>
      </c>
      <c r="B246" s="12">
        <v>35</v>
      </c>
      <c r="C246" s="12">
        <v>1526.0000000000007</v>
      </c>
      <c r="D246" s="12">
        <v>336.00000000000017</v>
      </c>
      <c r="E246" s="12">
        <v>979.99999999999977</v>
      </c>
      <c r="F246" s="13">
        <v>210.00000000000006</v>
      </c>
    </row>
    <row r="247" spans="1:6" ht="15" customHeight="1" x14ac:dyDescent="0.25">
      <c r="A247" s="7" t="s">
        <v>179</v>
      </c>
      <c r="B247" s="12">
        <v>4.0000000000000044</v>
      </c>
      <c r="C247" s="12">
        <v>81</v>
      </c>
      <c r="D247" s="12">
        <v>81</v>
      </c>
      <c r="E247" s="10" t="s">
        <v>454</v>
      </c>
      <c r="F247" s="11" t="s">
        <v>454</v>
      </c>
    </row>
    <row r="248" spans="1:6" ht="15" customHeight="1" x14ac:dyDescent="0.25">
      <c r="A248" s="7" t="s">
        <v>180</v>
      </c>
      <c r="B248" s="12">
        <v>67.999999999999986</v>
      </c>
      <c r="C248" s="12">
        <v>3069.0000000000014</v>
      </c>
      <c r="D248" s="12">
        <v>244.00000000000003</v>
      </c>
      <c r="E248" s="12">
        <v>2719.9999999999995</v>
      </c>
      <c r="F248" s="13">
        <v>105.00000000000001</v>
      </c>
    </row>
    <row r="249" spans="1:6" ht="15" customHeight="1" x14ac:dyDescent="0.25">
      <c r="A249" s="7" t="s">
        <v>181</v>
      </c>
      <c r="B249" s="12">
        <v>10.000000000000002</v>
      </c>
      <c r="C249" s="12">
        <v>210.00000000000003</v>
      </c>
      <c r="D249" s="10" t="s">
        <v>454</v>
      </c>
      <c r="E249" s="12">
        <v>210.00000000000003</v>
      </c>
      <c r="F249" s="11" t="s">
        <v>454</v>
      </c>
    </row>
    <row r="250" spans="1:6" ht="15" customHeight="1" x14ac:dyDescent="0.25">
      <c r="A250" s="7" t="s">
        <v>182</v>
      </c>
      <c r="B250" s="12">
        <v>11.000000000000002</v>
      </c>
      <c r="C250" s="12">
        <v>343</v>
      </c>
      <c r="D250" s="12">
        <v>343</v>
      </c>
      <c r="E250" s="10" t="s">
        <v>454</v>
      </c>
      <c r="F250" s="11" t="s">
        <v>454</v>
      </c>
    </row>
    <row r="251" spans="1:6" ht="21" customHeight="1" x14ac:dyDescent="0.25">
      <c r="A251" s="6" t="s">
        <v>414</v>
      </c>
      <c r="B251" s="10">
        <f>SUM(B252:B260)</f>
        <v>910</v>
      </c>
      <c r="C251" s="10">
        <f t="shared" ref="C251:F251" si="9">SUM(C252:C260)</f>
        <v>52407.500000000022</v>
      </c>
      <c r="D251" s="10">
        <f t="shared" si="9"/>
        <v>1379.5000000000005</v>
      </c>
      <c r="E251" s="10">
        <f t="shared" si="9"/>
        <v>50848.000000000029</v>
      </c>
      <c r="F251" s="11">
        <f t="shared" si="9"/>
        <v>179.99999999999997</v>
      </c>
    </row>
    <row r="252" spans="1:6" ht="15" customHeight="1" x14ac:dyDescent="0.25">
      <c r="A252" s="7" t="s">
        <v>485</v>
      </c>
      <c r="B252" s="12">
        <v>279.99999999999994</v>
      </c>
      <c r="C252" s="12">
        <v>29351.000000000015</v>
      </c>
      <c r="D252" s="12">
        <v>60.000000000000028</v>
      </c>
      <c r="E252" s="12">
        <v>29121.000000000022</v>
      </c>
      <c r="F252" s="13">
        <v>169.99999999999997</v>
      </c>
    </row>
    <row r="253" spans="1:6" ht="15" customHeight="1" x14ac:dyDescent="0.25">
      <c r="A253" s="7" t="s">
        <v>183</v>
      </c>
      <c r="B253" s="12">
        <v>13</v>
      </c>
      <c r="C253" s="12">
        <v>425.99999999999994</v>
      </c>
      <c r="D253" s="12">
        <v>6.0000000000000009</v>
      </c>
      <c r="E253" s="12">
        <v>420</v>
      </c>
      <c r="F253" s="11" t="s">
        <v>454</v>
      </c>
    </row>
    <row r="254" spans="1:6" ht="15" customHeight="1" x14ac:dyDescent="0.25">
      <c r="A254" s="7" t="s">
        <v>184</v>
      </c>
      <c r="B254" s="12">
        <v>146.00000000000003</v>
      </c>
      <c r="C254" s="12">
        <v>5628</v>
      </c>
      <c r="D254" s="12">
        <v>95.000000000000014</v>
      </c>
      <c r="E254" s="12">
        <v>5533</v>
      </c>
      <c r="F254" s="11" t="s">
        <v>454</v>
      </c>
    </row>
    <row r="255" spans="1:6" ht="15" customHeight="1" x14ac:dyDescent="0.25">
      <c r="A255" s="7" t="s">
        <v>185</v>
      </c>
      <c r="B255" s="12">
        <v>14.999999999999995</v>
      </c>
      <c r="C255" s="12">
        <v>435</v>
      </c>
      <c r="D255" s="12">
        <v>190.00000000000006</v>
      </c>
      <c r="E255" s="12">
        <v>244.99999999999986</v>
      </c>
      <c r="F255" s="11" t="s">
        <v>454</v>
      </c>
    </row>
    <row r="256" spans="1:6" ht="15" customHeight="1" x14ac:dyDescent="0.25">
      <c r="A256" s="7" t="s">
        <v>186</v>
      </c>
      <c r="B256" s="12">
        <v>62.999999999999957</v>
      </c>
      <c r="C256" s="12">
        <v>2481.5000000000014</v>
      </c>
      <c r="D256" s="12">
        <v>45.499999999999986</v>
      </c>
      <c r="E256" s="12">
        <v>2435.9999999999991</v>
      </c>
      <c r="F256" s="11" t="s">
        <v>454</v>
      </c>
    </row>
    <row r="257" spans="1:6" ht="15" customHeight="1" x14ac:dyDescent="0.25">
      <c r="A257" s="7" t="s">
        <v>187</v>
      </c>
      <c r="B257" s="12">
        <v>32.000000000000014</v>
      </c>
      <c r="C257" s="12">
        <v>863</v>
      </c>
      <c r="D257" s="12">
        <v>153.00000000000003</v>
      </c>
      <c r="E257" s="12">
        <v>699.99999999999977</v>
      </c>
      <c r="F257" s="13">
        <v>10.000000000000002</v>
      </c>
    </row>
    <row r="258" spans="1:6" ht="15" customHeight="1" x14ac:dyDescent="0.25">
      <c r="A258" s="7" t="s">
        <v>188</v>
      </c>
      <c r="B258" s="12">
        <v>329.00000000000006</v>
      </c>
      <c r="C258" s="12">
        <v>12138.000000000009</v>
      </c>
      <c r="D258" s="12">
        <v>725.00000000000023</v>
      </c>
      <c r="E258" s="12">
        <v>11413.000000000005</v>
      </c>
      <c r="F258" s="11" t="s">
        <v>454</v>
      </c>
    </row>
    <row r="259" spans="1:6" ht="15" customHeight="1" x14ac:dyDescent="0.25">
      <c r="A259" s="7" t="s">
        <v>189</v>
      </c>
      <c r="B259" s="12">
        <v>28.999999999999986</v>
      </c>
      <c r="C259" s="12">
        <v>979.99999999999955</v>
      </c>
      <c r="D259" s="10" t="s">
        <v>454</v>
      </c>
      <c r="E259" s="12">
        <v>979.99999999999955</v>
      </c>
      <c r="F259" s="11" t="s">
        <v>454</v>
      </c>
    </row>
    <row r="260" spans="1:6" ht="15" customHeight="1" x14ac:dyDescent="0.25">
      <c r="A260" s="7" t="s">
        <v>190</v>
      </c>
      <c r="B260" s="12">
        <v>3.0000000000000009</v>
      </c>
      <c r="C260" s="12">
        <v>105</v>
      </c>
      <c r="D260" s="12">
        <v>105</v>
      </c>
      <c r="E260" s="10" t="s">
        <v>454</v>
      </c>
      <c r="F260" s="11" t="s">
        <v>454</v>
      </c>
    </row>
    <row r="261" spans="1:6" ht="21" customHeight="1" x14ac:dyDescent="0.25">
      <c r="A261" s="6" t="s">
        <v>415</v>
      </c>
      <c r="B261" s="10">
        <f>SUM(B262:B267)</f>
        <v>926.00000000000045</v>
      </c>
      <c r="C261" s="10">
        <f>SUM(C262:C267)</f>
        <v>51778.499999999978</v>
      </c>
      <c r="D261" s="10">
        <f>SUM(D262:D267)</f>
        <v>1118.5</v>
      </c>
      <c r="E261" s="10">
        <f>SUM(E262:E267)</f>
        <v>50596.999999999978</v>
      </c>
      <c r="F261" s="11">
        <f>SUM(F262:F267)</f>
        <v>62.999999999999993</v>
      </c>
    </row>
    <row r="262" spans="1:6" ht="15" customHeight="1" x14ac:dyDescent="0.25">
      <c r="A262" s="7" t="s">
        <v>486</v>
      </c>
      <c r="B262" s="12">
        <v>487.00000000000023</v>
      </c>
      <c r="C262" s="12">
        <v>28493.499999999989</v>
      </c>
      <c r="D262" s="12">
        <v>354.49999999999966</v>
      </c>
      <c r="E262" s="12">
        <v>28138.999999999985</v>
      </c>
      <c r="F262" s="11" t="s">
        <v>454</v>
      </c>
    </row>
    <row r="263" spans="1:6" ht="15" customHeight="1" x14ac:dyDescent="0.25">
      <c r="A263" s="7" t="s">
        <v>191</v>
      </c>
      <c r="B263" s="12">
        <v>39.999999999999964</v>
      </c>
      <c r="C263" s="12">
        <v>1714.9999999999995</v>
      </c>
      <c r="D263" s="12">
        <v>420.00000000000034</v>
      </c>
      <c r="E263" s="12">
        <v>1295.0000000000009</v>
      </c>
      <c r="F263" s="11" t="s">
        <v>454</v>
      </c>
    </row>
    <row r="264" spans="1:6" ht="15" customHeight="1" x14ac:dyDescent="0.25">
      <c r="A264" s="7" t="s">
        <v>42</v>
      </c>
      <c r="B264" s="12">
        <v>15.000000000000004</v>
      </c>
      <c r="C264" s="12">
        <v>455.0000000000004</v>
      </c>
      <c r="D264" s="12">
        <v>35</v>
      </c>
      <c r="E264" s="12">
        <v>420.00000000000017</v>
      </c>
      <c r="F264" s="11" t="s">
        <v>454</v>
      </c>
    </row>
    <row r="265" spans="1:6" ht="15" customHeight="1" x14ac:dyDescent="0.25">
      <c r="A265" s="7" t="s">
        <v>192</v>
      </c>
      <c r="B265" s="12">
        <v>107.99999999999997</v>
      </c>
      <c r="C265" s="12">
        <v>3891.9999999999977</v>
      </c>
      <c r="D265" s="12">
        <v>28.999999999999979</v>
      </c>
      <c r="E265" s="12">
        <v>3800.0000000000014</v>
      </c>
      <c r="F265" s="13">
        <v>62.999999999999993</v>
      </c>
    </row>
    <row r="266" spans="1:6" ht="15" customHeight="1" x14ac:dyDescent="0.25">
      <c r="A266" s="7" t="s">
        <v>193</v>
      </c>
      <c r="B266" s="12">
        <v>258.00000000000023</v>
      </c>
      <c r="C266" s="12">
        <v>16522.999999999993</v>
      </c>
      <c r="D266" s="12">
        <v>140</v>
      </c>
      <c r="E266" s="12">
        <v>16382.999999999995</v>
      </c>
      <c r="F266" s="11" t="s">
        <v>454</v>
      </c>
    </row>
    <row r="267" spans="1:6" ht="15" customHeight="1" x14ac:dyDescent="0.25">
      <c r="A267" s="7" t="s">
        <v>194</v>
      </c>
      <c r="B267" s="12">
        <v>18.000000000000007</v>
      </c>
      <c r="C267" s="12">
        <v>699.99999999999966</v>
      </c>
      <c r="D267" s="12">
        <v>140</v>
      </c>
      <c r="E267" s="12">
        <v>560</v>
      </c>
      <c r="F267" s="11" t="s">
        <v>454</v>
      </c>
    </row>
    <row r="268" spans="1:6" ht="21" customHeight="1" x14ac:dyDescent="0.25">
      <c r="A268" s="6" t="s">
        <v>416</v>
      </c>
      <c r="B268" s="10">
        <f>SUM(B269:B275)</f>
        <v>3261.0000000000014</v>
      </c>
      <c r="C268" s="10">
        <f t="shared" ref="C268:F268" si="10">SUM(C269:C275)</f>
        <v>133296.49999999997</v>
      </c>
      <c r="D268" s="10">
        <f t="shared" si="10"/>
        <v>1244.0000000000002</v>
      </c>
      <c r="E268" s="10">
        <f t="shared" si="10"/>
        <v>130524.5</v>
      </c>
      <c r="F268" s="11">
        <f t="shared" si="10"/>
        <v>1528</v>
      </c>
    </row>
    <row r="269" spans="1:6" ht="15" customHeight="1" x14ac:dyDescent="0.25">
      <c r="A269" s="7" t="s">
        <v>487</v>
      </c>
      <c r="B269" s="12">
        <v>1307.0000000000011</v>
      </c>
      <c r="C269" s="12">
        <v>56977.499999999956</v>
      </c>
      <c r="D269" s="12">
        <v>670.00000000000034</v>
      </c>
      <c r="E269" s="12">
        <v>56027.5</v>
      </c>
      <c r="F269" s="13">
        <v>279.99999999999994</v>
      </c>
    </row>
    <row r="270" spans="1:6" ht="15" customHeight="1" x14ac:dyDescent="0.25">
      <c r="A270" s="7" t="s">
        <v>33</v>
      </c>
      <c r="B270" s="12">
        <v>329</v>
      </c>
      <c r="C270" s="12">
        <v>11052.000000000002</v>
      </c>
      <c r="D270" s="12">
        <v>339.99999999999989</v>
      </c>
      <c r="E270" s="12">
        <v>9878.9999999999982</v>
      </c>
      <c r="F270" s="13">
        <v>833</v>
      </c>
    </row>
    <row r="271" spans="1:6" ht="15" customHeight="1" x14ac:dyDescent="0.25">
      <c r="A271" s="7" t="s">
        <v>195</v>
      </c>
      <c r="B271" s="12">
        <v>151</v>
      </c>
      <c r="C271" s="12">
        <v>6177</v>
      </c>
      <c r="D271" s="12">
        <v>7.9999999999999991</v>
      </c>
      <c r="E271" s="12">
        <v>6169.0000000000018</v>
      </c>
      <c r="F271" s="11" t="s">
        <v>454</v>
      </c>
    </row>
    <row r="272" spans="1:6" ht="15" customHeight="1" x14ac:dyDescent="0.25">
      <c r="A272" s="7" t="s">
        <v>196</v>
      </c>
      <c r="B272" s="12">
        <v>7.0000000000000018</v>
      </c>
      <c r="C272" s="12">
        <v>180</v>
      </c>
      <c r="D272" s="10" t="s">
        <v>454</v>
      </c>
      <c r="E272" s="12">
        <v>180</v>
      </c>
      <c r="F272" s="11" t="s">
        <v>454</v>
      </c>
    </row>
    <row r="273" spans="1:6" ht="15" customHeight="1" x14ac:dyDescent="0.25">
      <c r="A273" s="7" t="s">
        <v>197</v>
      </c>
      <c r="B273" s="12">
        <v>1179.0000000000002</v>
      </c>
      <c r="C273" s="12">
        <v>46646.000000000015</v>
      </c>
      <c r="D273" s="12">
        <v>6.0000000000000009</v>
      </c>
      <c r="E273" s="12">
        <v>46365</v>
      </c>
      <c r="F273" s="13">
        <v>275</v>
      </c>
    </row>
    <row r="274" spans="1:6" ht="15" customHeight="1" x14ac:dyDescent="0.25">
      <c r="A274" s="7" t="s">
        <v>198</v>
      </c>
      <c r="B274" s="12">
        <v>105.00000000000001</v>
      </c>
      <c r="C274" s="12">
        <v>3599.0000000000009</v>
      </c>
      <c r="D274" s="12">
        <v>185.00000000000006</v>
      </c>
      <c r="E274" s="12">
        <v>3414</v>
      </c>
      <c r="F274" s="11" t="s">
        <v>454</v>
      </c>
    </row>
    <row r="275" spans="1:6" ht="15" customHeight="1" x14ac:dyDescent="0.25">
      <c r="A275" s="7" t="s">
        <v>199</v>
      </c>
      <c r="B275" s="12">
        <v>182.99999999999997</v>
      </c>
      <c r="C275" s="12">
        <v>8665</v>
      </c>
      <c r="D275" s="12">
        <v>35.000000000000007</v>
      </c>
      <c r="E275" s="12">
        <v>8489.9999999999982</v>
      </c>
      <c r="F275" s="13">
        <v>140.00000000000003</v>
      </c>
    </row>
    <row r="276" spans="1:6" ht="21" customHeight="1" x14ac:dyDescent="0.25">
      <c r="A276" s="6" t="s">
        <v>417</v>
      </c>
      <c r="B276" s="10">
        <f>SUM(B277:B284)</f>
        <v>1229.9999999999995</v>
      </c>
      <c r="C276" s="10">
        <f t="shared" ref="C276:F276" si="11">SUM(C277:C284)</f>
        <v>51892.999999999993</v>
      </c>
      <c r="D276" s="10">
        <f t="shared" si="11"/>
        <v>2067</v>
      </c>
      <c r="E276" s="10">
        <f t="shared" si="11"/>
        <v>49484.399999999994</v>
      </c>
      <c r="F276" s="11">
        <f t="shared" si="11"/>
        <v>341.59999999999991</v>
      </c>
    </row>
    <row r="277" spans="1:6" ht="15" customHeight="1" x14ac:dyDescent="0.25">
      <c r="A277" s="7" t="s">
        <v>488</v>
      </c>
      <c r="B277" s="12">
        <v>5</v>
      </c>
      <c r="C277" s="12">
        <v>39</v>
      </c>
      <c r="D277" s="12">
        <v>39</v>
      </c>
      <c r="E277" s="10" t="s">
        <v>454</v>
      </c>
      <c r="F277" s="11" t="s">
        <v>454</v>
      </c>
    </row>
    <row r="278" spans="1:6" ht="15" customHeight="1" x14ac:dyDescent="0.25">
      <c r="A278" s="7" t="s">
        <v>200</v>
      </c>
      <c r="B278" s="12">
        <v>187.00000000000011</v>
      </c>
      <c r="C278" s="12">
        <v>9244.0000000000055</v>
      </c>
      <c r="D278" s="12">
        <v>555.99999999999989</v>
      </c>
      <c r="E278" s="12">
        <v>8688.0000000000036</v>
      </c>
      <c r="F278" s="11" t="s">
        <v>454</v>
      </c>
    </row>
    <row r="279" spans="1:6" ht="15" customHeight="1" x14ac:dyDescent="0.25">
      <c r="A279" s="7" t="s">
        <v>201</v>
      </c>
      <c r="B279" s="12">
        <v>172.99999999999997</v>
      </c>
      <c r="C279" s="12">
        <v>6660</v>
      </c>
      <c r="D279" s="12">
        <v>326.99999999999994</v>
      </c>
      <c r="E279" s="12">
        <v>6333.0000000000009</v>
      </c>
      <c r="F279" s="11" t="s">
        <v>454</v>
      </c>
    </row>
    <row r="280" spans="1:6" ht="15" customHeight="1" x14ac:dyDescent="0.25">
      <c r="A280" s="7" t="s">
        <v>202</v>
      </c>
      <c r="B280" s="12">
        <v>99</v>
      </c>
      <c r="C280" s="12">
        <v>5670.0000000000018</v>
      </c>
      <c r="D280" s="12">
        <v>56.000000000000021</v>
      </c>
      <c r="E280" s="12">
        <v>5437.4000000000015</v>
      </c>
      <c r="F280" s="13">
        <v>176.60000000000005</v>
      </c>
    </row>
    <row r="281" spans="1:6" ht="15" customHeight="1" x14ac:dyDescent="0.25">
      <c r="A281" s="7" t="s">
        <v>203</v>
      </c>
      <c r="B281" s="12">
        <v>199.99999999999991</v>
      </c>
      <c r="C281" s="12">
        <v>7949.9999999999991</v>
      </c>
      <c r="D281" s="12">
        <v>710</v>
      </c>
      <c r="E281" s="12">
        <v>7240</v>
      </c>
      <c r="F281" s="11" t="s">
        <v>454</v>
      </c>
    </row>
    <row r="282" spans="1:6" ht="15" customHeight="1" x14ac:dyDescent="0.25">
      <c r="A282" s="7" t="s">
        <v>204</v>
      </c>
      <c r="B282" s="12">
        <v>40.000000000000007</v>
      </c>
      <c r="C282" s="12">
        <v>1266.9999999999998</v>
      </c>
      <c r="D282" s="12">
        <v>146.99999999999994</v>
      </c>
      <c r="E282" s="12">
        <v>1120</v>
      </c>
      <c r="F282" s="11" t="s">
        <v>454</v>
      </c>
    </row>
    <row r="283" spans="1:6" ht="15" customHeight="1" x14ac:dyDescent="0.25">
      <c r="A283" s="7" t="s">
        <v>205</v>
      </c>
      <c r="B283" s="12">
        <v>146.99999999999997</v>
      </c>
      <c r="C283" s="12">
        <v>5868.0000000000009</v>
      </c>
      <c r="D283" s="12">
        <v>62.999999999999986</v>
      </c>
      <c r="E283" s="12">
        <v>5640.0000000000009</v>
      </c>
      <c r="F283" s="13">
        <v>164.99999999999986</v>
      </c>
    </row>
    <row r="284" spans="1:6" ht="15" customHeight="1" x14ac:dyDescent="0.25">
      <c r="A284" s="7" t="s">
        <v>206</v>
      </c>
      <c r="B284" s="12">
        <v>378.99999999999955</v>
      </c>
      <c r="C284" s="12">
        <v>15194.999999999985</v>
      </c>
      <c r="D284" s="12">
        <v>169</v>
      </c>
      <c r="E284" s="12">
        <v>15025.999999999987</v>
      </c>
      <c r="F284" s="11" t="s">
        <v>454</v>
      </c>
    </row>
    <row r="285" spans="1:6" ht="21" customHeight="1" x14ac:dyDescent="0.25">
      <c r="A285" s="6" t="s">
        <v>418</v>
      </c>
      <c r="B285" s="10">
        <f>SUM(B286:B290)</f>
        <v>873.00000000000011</v>
      </c>
      <c r="C285" s="10">
        <f t="shared" ref="C285:F285" si="12">SUM(C286:C290)</f>
        <v>56558</v>
      </c>
      <c r="D285" s="10">
        <f t="shared" si="12"/>
        <v>383.00000000000006</v>
      </c>
      <c r="E285" s="10">
        <f t="shared" si="12"/>
        <v>56069.999999999993</v>
      </c>
      <c r="F285" s="11">
        <f t="shared" si="12"/>
        <v>105.00000000000001</v>
      </c>
    </row>
    <row r="286" spans="1:6" ht="15" customHeight="1" x14ac:dyDescent="0.25">
      <c r="A286" s="7" t="s">
        <v>489</v>
      </c>
      <c r="B286" s="12">
        <v>57.000000000000021</v>
      </c>
      <c r="C286" s="12">
        <v>2167.0000000000009</v>
      </c>
      <c r="D286" s="12">
        <v>217</v>
      </c>
      <c r="E286" s="12">
        <v>1949.9999999999995</v>
      </c>
      <c r="F286" s="11" t="s">
        <v>454</v>
      </c>
    </row>
    <row r="287" spans="1:6" ht="15" customHeight="1" x14ac:dyDescent="0.25">
      <c r="A287" s="7" t="s">
        <v>207</v>
      </c>
      <c r="B287" s="12">
        <v>139</v>
      </c>
      <c r="C287" s="12">
        <v>4785</v>
      </c>
      <c r="D287" s="12">
        <v>14.000000000000007</v>
      </c>
      <c r="E287" s="12">
        <v>4770.9999999999991</v>
      </c>
      <c r="F287" s="11" t="s">
        <v>454</v>
      </c>
    </row>
    <row r="288" spans="1:6" ht="15" customHeight="1" x14ac:dyDescent="0.25">
      <c r="A288" s="7" t="s">
        <v>208</v>
      </c>
      <c r="B288" s="12">
        <v>207.00000000000009</v>
      </c>
      <c r="C288" s="12">
        <v>8063.9999999999945</v>
      </c>
      <c r="D288" s="12">
        <v>53.999999999999993</v>
      </c>
      <c r="E288" s="12">
        <v>7904.9999999999973</v>
      </c>
      <c r="F288" s="13">
        <v>105.00000000000001</v>
      </c>
    </row>
    <row r="289" spans="1:6" ht="15" customHeight="1" x14ac:dyDescent="0.25">
      <c r="A289" s="7" t="s">
        <v>209</v>
      </c>
      <c r="B289" s="12">
        <v>271</v>
      </c>
      <c r="C289" s="12">
        <v>26020.000000000004</v>
      </c>
      <c r="D289" s="12">
        <v>98.000000000000043</v>
      </c>
      <c r="E289" s="12">
        <v>25921.999999999996</v>
      </c>
      <c r="F289" s="11" t="s">
        <v>454</v>
      </c>
    </row>
    <row r="290" spans="1:6" ht="15" customHeight="1" x14ac:dyDescent="0.25">
      <c r="A290" s="7" t="s">
        <v>210</v>
      </c>
      <c r="B290" s="12">
        <v>199</v>
      </c>
      <c r="C290" s="12">
        <v>15522</v>
      </c>
      <c r="D290" s="10" t="s">
        <v>454</v>
      </c>
      <c r="E290" s="12">
        <v>15522</v>
      </c>
      <c r="F290" s="11" t="s">
        <v>454</v>
      </c>
    </row>
    <row r="291" spans="1:6" ht="21" customHeight="1" x14ac:dyDescent="0.25">
      <c r="A291" s="5" t="s">
        <v>420</v>
      </c>
      <c r="B291" s="10">
        <f>+B292+B302+B324+B340+B352+B358+B364</f>
        <v>15056</v>
      </c>
      <c r="C291" s="10">
        <f>+C292+C302+C324+C340+C352+C358+C364</f>
        <v>704713.06</v>
      </c>
      <c r="D291" s="10">
        <f>+D292+D302+D324+D340+D352+D358+D364</f>
        <v>4361.5</v>
      </c>
      <c r="E291" s="10">
        <f>+E292+E302+E324+E340+E352+E358+E364</f>
        <v>698716.56</v>
      </c>
      <c r="F291" s="11">
        <f>+F292+F302+F324+F340+F358+F364</f>
        <v>1635</v>
      </c>
    </row>
    <row r="292" spans="1:6" ht="21" customHeight="1" x14ac:dyDescent="0.25">
      <c r="A292" s="6" t="s">
        <v>419</v>
      </c>
      <c r="B292" s="10">
        <f>SUM(B293:B301)</f>
        <v>1087</v>
      </c>
      <c r="C292" s="10">
        <f>SUM(C293:C301)</f>
        <v>49173.999999999993</v>
      </c>
      <c r="D292" s="10">
        <f>SUM(D293:D301)</f>
        <v>409.00000000000006</v>
      </c>
      <c r="E292" s="10">
        <f>SUM(E293:E301)</f>
        <v>48491.999999999993</v>
      </c>
      <c r="F292" s="11">
        <f>SUM(F293:F301)</f>
        <v>272.99999999999989</v>
      </c>
    </row>
    <row r="293" spans="1:6" ht="15" customHeight="1" x14ac:dyDescent="0.25">
      <c r="A293" s="7" t="s">
        <v>490</v>
      </c>
      <c r="B293" s="12">
        <v>167</v>
      </c>
      <c r="C293" s="12">
        <v>9173</v>
      </c>
      <c r="D293" s="12">
        <v>16.999999999999993</v>
      </c>
      <c r="E293" s="12">
        <v>9156</v>
      </c>
      <c r="F293" s="11" t="s">
        <v>454</v>
      </c>
    </row>
    <row r="294" spans="1:6" ht="15" customHeight="1" x14ac:dyDescent="0.25">
      <c r="A294" s="7" t="s">
        <v>211</v>
      </c>
      <c r="B294" s="12">
        <v>224.99999999999994</v>
      </c>
      <c r="C294" s="12">
        <v>9621.9999999999945</v>
      </c>
      <c r="D294" s="12">
        <v>29.999999999999993</v>
      </c>
      <c r="E294" s="12">
        <v>9592</v>
      </c>
      <c r="F294" s="11" t="s">
        <v>454</v>
      </c>
    </row>
    <row r="295" spans="1:6" ht="15" customHeight="1" x14ac:dyDescent="0.25">
      <c r="A295" s="7" t="s">
        <v>212</v>
      </c>
      <c r="B295" s="12">
        <v>104.00000000000001</v>
      </c>
      <c r="C295" s="12">
        <v>4234.9999999999991</v>
      </c>
      <c r="D295" s="10" t="s">
        <v>454</v>
      </c>
      <c r="E295" s="12">
        <v>4234.9999999999991</v>
      </c>
      <c r="F295" s="11" t="s">
        <v>454</v>
      </c>
    </row>
    <row r="296" spans="1:6" ht="15" customHeight="1" x14ac:dyDescent="0.25">
      <c r="A296" s="7" t="s">
        <v>213</v>
      </c>
      <c r="B296" s="12">
        <v>61.000000000000007</v>
      </c>
      <c r="C296" s="12">
        <v>2437.9999999999995</v>
      </c>
      <c r="D296" s="12">
        <v>10</v>
      </c>
      <c r="E296" s="12">
        <v>2427.9999999999986</v>
      </c>
      <c r="F296" s="11" t="s">
        <v>454</v>
      </c>
    </row>
    <row r="297" spans="1:6" ht="15" customHeight="1" x14ac:dyDescent="0.25">
      <c r="A297" s="7" t="s">
        <v>214</v>
      </c>
      <c r="B297" s="12">
        <v>101</v>
      </c>
      <c r="C297" s="12">
        <v>6318.9999999999982</v>
      </c>
      <c r="D297" s="12">
        <v>290.00000000000006</v>
      </c>
      <c r="E297" s="12">
        <v>6028.9999999999973</v>
      </c>
      <c r="F297" s="11" t="s">
        <v>454</v>
      </c>
    </row>
    <row r="298" spans="1:6" ht="15" customHeight="1" x14ac:dyDescent="0.25">
      <c r="A298" s="7" t="s">
        <v>215</v>
      </c>
      <c r="B298" s="12">
        <v>62.999999999999979</v>
      </c>
      <c r="C298" s="12">
        <v>3262.0000000000014</v>
      </c>
      <c r="D298" s="12">
        <v>52</v>
      </c>
      <c r="E298" s="12">
        <v>3062.9999999999991</v>
      </c>
      <c r="F298" s="13">
        <v>146.99999999999997</v>
      </c>
    </row>
    <row r="299" spans="1:6" ht="15" customHeight="1" x14ac:dyDescent="0.25">
      <c r="A299" s="7" t="s">
        <v>216</v>
      </c>
      <c r="B299" s="12">
        <v>131</v>
      </c>
      <c r="C299" s="12">
        <v>4405.9999999999982</v>
      </c>
      <c r="D299" s="10" t="s">
        <v>454</v>
      </c>
      <c r="E299" s="12">
        <v>4279.9999999999991</v>
      </c>
      <c r="F299" s="13">
        <v>125.99999999999993</v>
      </c>
    </row>
    <row r="300" spans="1:6" ht="15" customHeight="1" x14ac:dyDescent="0.25">
      <c r="A300" s="7" t="s">
        <v>217</v>
      </c>
      <c r="B300" s="12">
        <v>137.00000000000003</v>
      </c>
      <c r="C300" s="12">
        <v>5989</v>
      </c>
      <c r="D300" s="10" t="s">
        <v>454</v>
      </c>
      <c r="E300" s="12">
        <v>5989</v>
      </c>
      <c r="F300" s="11" t="s">
        <v>454</v>
      </c>
    </row>
    <row r="301" spans="1:6" ht="15" customHeight="1" x14ac:dyDescent="0.25">
      <c r="A301" s="7" t="s">
        <v>218</v>
      </c>
      <c r="B301" s="12">
        <v>98.000000000000028</v>
      </c>
      <c r="C301" s="12">
        <v>3729.9999999999982</v>
      </c>
      <c r="D301" s="12">
        <v>10</v>
      </c>
      <c r="E301" s="12">
        <v>3719.9999999999995</v>
      </c>
      <c r="F301" s="11" t="s">
        <v>454</v>
      </c>
    </row>
    <row r="302" spans="1:6" ht="21" customHeight="1" x14ac:dyDescent="0.25">
      <c r="A302" s="6" t="s">
        <v>5</v>
      </c>
      <c r="B302" s="10">
        <f>SUM(B303:B323)</f>
        <v>1853</v>
      </c>
      <c r="C302" s="10">
        <f>SUM(C303:C323)</f>
        <v>74920.060000000012</v>
      </c>
      <c r="D302" s="10">
        <f>SUM(D303:D323)</f>
        <v>792.99999999999989</v>
      </c>
      <c r="E302" s="10">
        <f>SUM(E303:E323)</f>
        <v>74037.06</v>
      </c>
      <c r="F302" s="11">
        <f>SUM(F303:F323)</f>
        <v>90</v>
      </c>
    </row>
    <row r="303" spans="1:6" ht="15" customHeight="1" x14ac:dyDescent="0.25">
      <c r="A303" s="7" t="s">
        <v>491</v>
      </c>
      <c r="B303" s="12">
        <v>80.999999999999986</v>
      </c>
      <c r="C303" s="12">
        <v>3150</v>
      </c>
      <c r="D303" s="12">
        <v>10</v>
      </c>
      <c r="E303" s="12">
        <v>3139.9999999999991</v>
      </c>
      <c r="F303" s="11" t="s">
        <v>454</v>
      </c>
    </row>
    <row r="304" spans="1:6" ht="15" customHeight="1" x14ac:dyDescent="0.25">
      <c r="A304" s="7" t="s">
        <v>219</v>
      </c>
      <c r="B304" s="12">
        <v>32</v>
      </c>
      <c r="C304" s="12">
        <v>921.00000000000023</v>
      </c>
      <c r="D304" s="12">
        <v>5.0000000000000009</v>
      </c>
      <c r="E304" s="12">
        <v>915.99999999999989</v>
      </c>
      <c r="F304" s="11" t="s">
        <v>454</v>
      </c>
    </row>
    <row r="305" spans="1:6" ht="15" customHeight="1" x14ac:dyDescent="0.25">
      <c r="A305" s="7" t="s">
        <v>220</v>
      </c>
      <c r="B305" s="12">
        <v>19.999999999999993</v>
      </c>
      <c r="C305" s="12">
        <v>979.99999999999977</v>
      </c>
      <c r="D305" s="10" t="s">
        <v>454</v>
      </c>
      <c r="E305" s="12">
        <v>979.99999999999977</v>
      </c>
      <c r="F305" s="11" t="s">
        <v>454</v>
      </c>
    </row>
    <row r="306" spans="1:6" ht="15" customHeight="1" x14ac:dyDescent="0.25">
      <c r="A306" s="7" t="s">
        <v>221</v>
      </c>
      <c r="B306" s="12">
        <v>79.000000000000014</v>
      </c>
      <c r="C306" s="12">
        <v>5282.9999999999991</v>
      </c>
      <c r="D306" s="12">
        <v>5</v>
      </c>
      <c r="E306" s="12">
        <v>5277.9999999999991</v>
      </c>
      <c r="F306" s="11" t="s">
        <v>454</v>
      </c>
    </row>
    <row r="307" spans="1:6" ht="15" customHeight="1" x14ac:dyDescent="0.25">
      <c r="A307" s="7" t="s">
        <v>222</v>
      </c>
      <c r="B307" s="12">
        <v>18.999999999999996</v>
      </c>
      <c r="C307" s="12">
        <v>734.99999999999989</v>
      </c>
      <c r="D307" s="12">
        <v>5</v>
      </c>
      <c r="E307" s="12">
        <v>730</v>
      </c>
      <c r="F307" s="11" t="s">
        <v>454</v>
      </c>
    </row>
    <row r="308" spans="1:6" ht="15" customHeight="1" x14ac:dyDescent="0.25">
      <c r="A308" s="7" t="s">
        <v>223</v>
      </c>
      <c r="B308" s="12">
        <v>175.99999999999994</v>
      </c>
      <c r="C308" s="12">
        <v>8157.0000000000009</v>
      </c>
      <c r="D308" s="12">
        <v>56.000000000000021</v>
      </c>
      <c r="E308" s="12">
        <v>8101.0000000000018</v>
      </c>
      <c r="F308" s="11" t="s">
        <v>454</v>
      </c>
    </row>
    <row r="309" spans="1:6" ht="15" customHeight="1" x14ac:dyDescent="0.25">
      <c r="A309" s="7" t="s">
        <v>224</v>
      </c>
      <c r="B309" s="12">
        <v>26.000000000000011</v>
      </c>
      <c r="C309" s="12">
        <v>805.00000000000023</v>
      </c>
      <c r="D309" s="10" t="s">
        <v>454</v>
      </c>
      <c r="E309" s="12">
        <v>805.00000000000023</v>
      </c>
      <c r="F309" s="11" t="s">
        <v>454</v>
      </c>
    </row>
    <row r="310" spans="1:6" ht="15" customHeight="1" x14ac:dyDescent="0.25">
      <c r="A310" s="7" t="s">
        <v>225</v>
      </c>
      <c r="B310" s="12">
        <v>25</v>
      </c>
      <c r="C310" s="12">
        <v>1050</v>
      </c>
      <c r="D310" s="10" t="s">
        <v>454</v>
      </c>
      <c r="E310" s="12">
        <v>1050</v>
      </c>
      <c r="F310" s="11" t="s">
        <v>454</v>
      </c>
    </row>
    <row r="311" spans="1:6" ht="15" customHeight="1" x14ac:dyDescent="0.25">
      <c r="A311" s="7" t="s">
        <v>226</v>
      </c>
      <c r="B311" s="12">
        <v>40.000000000000007</v>
      </c>
      <c r="C311" s="12">
        <v>2240</v>
      </c>
      <c r="D311" s="12">
        <v>99.999999999999972</v>
      </c>
      <c r="E311" s="12">
        <v>2139.9999999999995</v>
      </c>
      <c r="F311" s="11" t="s">
        <v>454</v>
      </c>
    </row>
    <row r="312" spans="1:6" ht="15" customHeight="1" x14ac:dyDescent="0.25">
      <c r="A312" s="7" t="s">
        <v>227</v>
      </c>
      <c r="B312" s="12">
        <v>14.999999999999995</v>
      </c>
      <c r="C312" s="12">
        <v>392.00000000000023</v>
      </c>
      <c r="D312" s="10" t="s">
        <v>454</v>
      </c>
      <c r="E312" s="12">
        <v>392.00000000000023</v>
      </c>
      <c r="F312" s="11" t="s">
        <v>454</v>
      </c>
    </row>
    <row r="313" spans="1:6" ht="15" customHeight="1" x14ac:dyDescent="0.25">
      <c r="A313" s="7" t="s">
        <v>228</v>
      </c>
      <c r="B313" s="12">
        <v>111</v>
      </c>
      <c r="C313" s="12">
        <v>5183.9999999999991</v>
      </c>
      <c r="D313" s="10" t="s">
        <v>454</v>
      </c>
      <c r="E313" s="12">
        <v>5183.9999999999991</v>
      </c>
      <c r="F313" s="11" t="s">
        <v>454</v>
      </c>
    </row>
    <row r="314" spans="1:6" ht="15" customHeight="1" x14ac:dyDescent="0.25">
      <c r="A314" s="7" t="s">
        <v>229</v>
      </c>
      <c r="B314" s="12">
        <v>58</v>
      </c>
      <c r="C314" s="12">
        <v>1842.9999999999995</v>
      </c>
      <c r="D314" s="12">
        <v>10</v>
      </c>
      <c r="E314" s="12">
        <v>1742.9999999999995</v>
      </c>
      <c r="F314" s="13">
        <v>90</v>
      </c>
    </row>
    <row r="315" spans="1:6" ht="15" customHeight="1" x14ac:dyDescent="0.25">
      <c r="A315" s="7" t="s">
        <v>230</v>
      </c>
      <c r="B315" s="12">
        <v>93.999999999999972</v>
      </c>
      <c r="C315" s="12">
        <v>4228.0000000000018</v>
      </c>
      <c r="D315" s="12">
        <v>51</v>
      </c>
      <c r="E315" s="12">
        <v>4177.0000000000009</v>
      </c>
      <c r="F315" s="11" t="s">
        <v>454</v>
      </c>
    </row>
    <row r="316" spans="1:6" ht="15" customHeight="1" x14ac:dyDescent="0.25">
      <c r="A316" s="7" t="s">
        <v>231</v>
      </c>
      <c r="B316" s="12">
        <v>151.99999999999997</v>
      </c>
      <c r="C316" s="12">
        <v>5110</v>
      </c>
      <c r="D316" s="12">
        <v>95.000000000000028</v>
      </c>
      <c r="E316" s="12">
        <v>5015</v>
      </c>
      <c r="F316" s="11" t="s">
        <v>454</v>
      </c>
    </row>
    <row r="317" spans="1:6" ht="15" customHeight="1" x14ac:dyDescent="0.25">
      <c r="A317" s="7" t="s">
        <v>232</v>
      </c>
      <c r="B317" s="12">
        <v>67</v>
      </c>
      <c r="C317" s="12">
        <v>2030.9999999999993</v>
      </c>
      <c r="D317" s="12">
        <v>336.99999999999989</v>
      </c>
      <c r="E317" s="12">
        <v>1693.9999999999998</v>
      </c>
      <c r="F317" s="11" t="s">
        <v>454</v>
      </c>
    </row>
    <row r="318" spans="1:6" ht="15" customHeight="1" x14ac:dyDescent="0.25">
      <c r="A318" s="7" t="s">
        <v>233</v>
      </c>
      <c r="B318" s="12">
        <v>274.00000000000023</v>
      </c>
      <c r="C318" s="12">
        <v>11990.06</v>
      </c>
      <c r="D318" s="12">
        <v>10.000000000000002</v>
      </c>
      <c r="E318" s="12">
        <v>11980.059999999992</v>
      </c>
      <c r="F318" s="11" t="s">
        <v>454</v>
      </c>
    </row>
    <row r="319" spans="1:6" ht="15" customHeight="1" x14ac:dyDescent="0.25">
      <c r="A319" s="7" t="s">
        <v>67</v>
      </c>
      <c r="B319" s="12">
        <v>49.000000000000021</v>
      </c>
      <c r="C319" s="12">
        <v>1484</v>
      </c>
      <c r="D319" s="10" t="s">
        <v>454</v>
      </c>
      <c r="E319" s="12">
        <v>1484</v>
      </c>
      <c r="F319" s="11" t="s">
        <v>454</v>
      </c>
    </row>
    <row r="320" spans="1:6" ht="15" customHeight="1" x14ac:dyDescent="0.25">
      <c r="A320" s="7" t="s">
        <v>114</v>
      </c>
      <c r="B320" s="12">
        <v>370.99999999999989</v>
      </c>
      <c r="C320" s="12">
        <v>13247.000000000009</v>
      </c>
      <c r="D320" s="10" t="s">
        <v>454</v>
      </c>
      <c r="E320" s="12">
        <v>13247.000000000009</v>
      </c>
      <c r="F320" s="11" t="s">
        <v>454</v>
      </c>
    </row>
    <row r="321" spans="1:6" ht="15" customHeight="1" x14ac:dyDescent="0.25">
      <c r="A321" s="7" t="s">
        <v>234</v>
      </c>
      <c r="B321" s="12">
        <v>29.000000000000004</v>
      </c>
      <c r="C321" s="12">
        <v>1424.0000000000005</v>
      </c>
      <c r="D321" s="10" t="s">
        <v>454</v>
      </c>
      <c r="E321" s="12">
        <v>1424.0000000000005</v>
      </c>
      <c r="F321" s="11" t="s">
        <v>454</v>
      </c>
    </row>
    <row r="322" spans="1:6" ht="15" customHeight="1" x14ac:dyDescent="0.25">
      <c r="A322" s="7" t="s">
        <v>235</v>
      </c>
      <c r="B322" s="12">
        <v>76.999999999999972</v>
      </c>
      <c r="C322" s="12">
        <v>2531.0000000000009</v>
      </c>
      <c r="D322" s="12">
        <v>81</v>
      </c>
      <c r="E322" s="12">
        <v>2450</v>
      </c>
      <c r="F322" s="11" t="s">
        <v>454</v>
      </c>
    </row>
    <row r="323" spans="1:6" ht="15" customHeight="1" x14ac:dyDescent="0.25">
      <c r="A323" s="7" t="s">
        <v>236</v>
      </c>
      <c r="B323" s="12">
        <v>58</v>
      </c>
      <c r="C323" s="12">
        <v>2135.0000000000005</v>
      </c>
      <c r="D323" s="12">
        <v>28.000000000000011</v>
      </c>
      <c r="E323" s="12">
        <v>2106.9999999999995</v>
      </c>
      <c r="F323" s="11" t="s">
        <v>454</v>
      </c>
    </row>
    <row r="324" spans="1:6" ht="21" customHeight="1" x14ac:dyDescent="0.25">
      <c r="A324" s="6" t="s">
        <v>420</v>
      </c>
      <c r="B324" s="10">
        <f>SUM(B325:B339)</f>
        <v>4554</v>
      </c>
      <c r="C324" s="10">
        <f t="shared" ref="C324:F324" si="13">SUM(C325:C339)</f>
        <v>217796.5</v>
      </c>
      <c r="D324" s="10">
        <f t="shared" si="13"/>
        <v>811.99999999999989</v>
      </c>
      <c r="E324" s="10">
        <f t="shared" si="13"/>
        <v>216816.5</v>
      </c>
      <c r="F324" s="11">
        <f t="shared" si="13"/>
        <v>168.00000000000003</v>
      </c>
    </row>
    <row r="325" spans="1:6" ht="15" customHeight="1" x14ac:dyDescent="0.25">
      <c r="A325" s="7" t="s">
        <v>492</v>
      </c>
      <c r="B325" s="12">
        <v>524.00000000000011</v>
      </c>
      <c r="C325" s="12">
        <v>22573.5</v>
      </c>
      <c r="D325" s="12">
        <v>174.99999999999997</v>
      </c>
      <c r="E325" s="12">
        <v>22398.500000000007</v>
      </c>
      <c r="F325" s="11" t="s">
        <v>454</v>
      </c>
    </row>
    <row r="326" spans="1:6" ht="15" customHeight="1" x14ac:dyDescent="0.25">
      <c r="A326" s="7" t="s">
        <v>78</v>
      </c>
      <c r="B326" s="12">
        <v>396</v>
      </c>
      <c r="C326" s="12">
        <v>17206.000000000007</v>
      </c>
      <c r="D326" s="12">
        <v>4</v>
      </c>
      <c r="E326" s="12">
        <v>17202.000000000004</v>
      </c>
      <c r="F326" s="11" t="s">
        <v>454</v>
      </c>
    </row>
    <row r="327" spans="1:6" ht="15" customHeight="1" x14ac:dyDescent="0.25">
      <c r="A327" s="7" t="s">
        <v>237</v>
      </c>
      <c r="B327" s="12">
        <v>300</v>
      </c>
      <c r="C327" s="12">
        <v>12043.000000000007</v>
      </c>
      <c r="D327" s="12">
        <v>38.000000000000007</v>
      </c>
      <c r="E327" s="12">
        <v>12005</v>
      </c>
      <c r="F327" s="11" t="s">
        <v>454</v>
      </c>
    </row>
    <row r="328" spans="1:6" ht="15" customHeight="1" x14ac:dyDescent="0.25">
      <c r="A328" s="7" t="s">
        <v>238</v>
      </c>
      <c r="B328" s="12">
        <v>218.99999999999991</v>
      </c>
      <c r="C328" s="12">
        <v>10240.999999999996</v>
      </c>
      <c r="D328" s="12">
        <v>239.99999999999997</v>
      </c>
      <c r="E328" s="12">
        <v>10000.999999999996</v>
      </c>
      <c r="F328" s="11" t="s">
        <v>454</v>
      </c>
    </row>
    <row r="329" spans="1:6" ht="15" customHeight="1" x14ac:dyDescent="0.25">
      <c r="A329" s="7" t="s">
        <v>239</v>
      </c>
      <c r="B329" s="12">
        <v>191</v>
      </c>
      <c r="C329" s="12">
        <v>14648.999999999996</v>
      </c>
      <c r="D329" s="12">
        <v>7.0000000000000009</v>
      </c>
      <c r="E329" s="12">
        <v>14641.999999999998</v>
      </c>
      <c r="F329" s="11" t="s">
        <v>454</v>
      </c>
    </row>
    <row r="330" spans="1:6" ht="15" customHeight="1" x14ac:dyDescent="0.25">
      <c r="A330" s="7" t="s">
        <v>240</v>
      </c>
      <c r="B330" s="12">
        <v>326</v>
      </c>
      <c r="C330" s="12">
        <v>15552.999999999989</v>
      </c>
      <c r="D330" s="12">
        <v>36.000000000000014</v>
      </c>
      <c r="E330" s="12">
        <v>15517.000000000005</v>
      </c>
      <c r="F330" s="11" t="s">
        <v>454</v>
      </c>
    </row>
    <row r="331" spans="1:6" ht="15" customHeight="1" x14ac:dyDescent="0.25">
      <c r="A331" s="7" t="s">
        <v>133</v>
      </c>
      <c r="B331" s="12">
        <v>309.99999999999994</v>
      </c>
      <c r="C331" s="12">
        <v>15013.999999999996</v>
      </c>
      <c r="D331" s="12">
        <v>10.000000000000004</v>
      </c>
      <c r="E331" s="12">
        <v>15004.000000000004</v>
      </c>
      <c r="F331" s="11" t="s">
        <v>454</v>
      </c>
    </row>
    <row r="332" spans="1:6" ht="15" customHeight="1" x14ac:dyDescent="0.25">
      <c r="A332" s="7" t="s">
        <v>241</v>
      </c>
      <c r="B332" s="12">
        <v>497.00000000000051</v>
      </c>
      <c r="C332" s="12">
        <v>23176.999999999996</v>
      </c>
      <c r="D332" s="12">
        <v>27.999999999999993</v>
      </c>
      <c r="E332" s="12">
        <v>22988</v>
      </c>
      <c r="F332" s="13">
        <v>161.00000000000003</v>
      </c>
    </row>
    <row r="333" spans="1:6" ht="15" customHeight="1" x14ac:dyDescent="0.25">
      <c r="A333" s="7" t="s">
        <v>242</v>
      </c>
      <c r="B333" s="12">
        <v>43.000000000000021</v>
      </c>
      <c r="C333" s="12">
        <v>1622.9999999999998</v>
      </c>
      <c r="D333" s="12">
        <v>35</v>
      </c>
      <c r="E333" s="12">
        <v>1587.9999999999993</v>
      </c>
      <c r="F333" s="11" t="s">
        <v>454</v>
      </c>
    </row>
    <row r="334" spans="1:6" ht="15" customHeight="1" x14ac:dyDescent="0.25">
      <c r="A334" s="7" t="s">
        <v>205</v>
      </c>
      <c r="B334" s="12">
        <v>294.99999999999989</v>
      </c>
      <c r="C334" s="12">
        <v>14160.000000000009</v>
      </c>
      <c r="D334" s="12">
        <v>58.999999999999957</v>
      </c>
      <c r="E334" s="12">
        <v>14100.999999999995</v>
      </c>
      <c r="F334" s="11" t="s">
        <v>454</v>
      </c>
    </row>
    <row r="335" spans="1:6" ht="15" customHeight="1" x14ac:dyDescent="0.25">
      <c r="A335" s="7" t="s">
        <v>243</v>
      </c>
      <c r="B335" s="12">
        <v>508</v>
      </c>
      <c r="C335" s="12">
        <v>27654.999999999989</v>
      </c>
      <c r="D335" s="12">
        <v>80.000000000000014</v>
      </c>
      <c r="E335" s="12">
        <v>27575</v>
      </c>
      <c r="F335" s="11" t="s">
        <v>454</v>
      </c>
    </row>
    <row r="336" spans="1:6" ht="15" customHeight="1" x14ac:dyDescent="0.25">
      <c r="A336" s="7" t="s">
        <v>244</v>
      </c>
      <c r="B336" s="12">
        <v>282.99999999999994</v>
      </c>
      <c r="C336" s="12">
        <v>15153.999999999996</v>
      </c>
      <c r="D336" s="10" t="s">
        <v>454</v>
      </c>
      <c r="E336" s="12">
        <v>15153.999999999996</v>
      </c>
      <c r="F336" s="11" t="s">
        <v>454</v>
      </c>
    </row>
    <row r="337" spans="1:6" ht="15" customHeight="1" x14ac:dyDescent="0.25">
      <c r="A337" s="7" t="s">
        <v>245</v>
      </c>
      <c r="B337" s="12">
        <v>139</v>
      </c>
      <c r="C337" s="12">
        <v>4955.0000000000018</v>
      </c>
      <c r="D337" s="12">
        <v>48.000000000000021</v>
      </c>
      <c r="E337" s="12">
        <v>4906.9999999999982</v>
      </c>
      <c r="F337" s="11" t="s">
        <v>454</v>
      </c>
    </row>
    <row r="338" spans="1:6" ht="15" customHeight="1" x14ac:dyDescent="0.25">
      <c r="A338" s="7" t="s">
        <v>246</v>
      </c>
      <c r="B338" s="12">
        <v>318.99999999999983</v>
      </c>
      <c r="C338" s="12">
        <v>12541.999999999993</v>
      </c>
      <c r="D338" s="12">
        <v>6.9999999999999991</v>
      </c>
      <c r="E338" s="12">
        <v>12535</v>
      </c>
      <c r="F338" s="11" t="s">
        <v>454</v>
      </c>
    </row>
    <row r="339" spans="1:6" ht="15" customHeight="1" x14ac:dyDescent="0.25">
      <c r="A339" s="7" t="s">
        <v>247</v>
      </c>
      <c r="B339" s="12">
        <v>203.99999999999997</v>
      </c>
      <c r="C339" s="12">
        <v>11251</v>
      </c>
      <c r="D339" s="12">
        <v>45</v>
      </c>
      <c r="E339" s="12">
        <v>11199</v>
      </c>
      <c r="F339" s="13">
        <v>7.0000000000000027</v>
      </c>
    </row>
    <row r="340" spans="1:6" ht="21" customHeight="1" x14ac:dyDescent="0.25">
      <c r="A340" s="6" t="s">
        <v>421</v>
      </c>
      <c r="B340" s="10">
        <f>SUM(B341:B351)</f>
        <v>2265</v>
      </c>
      <c r="C340" s="10">
        <f t="shared" ref="C340:F340" si="14">SUM(C341:C351)</f>
        <v>112107.49999999999</v>
      </c>
      <c r="D340" s="10">
        <f t="shared" si="14"/>
        <v>690</v>
      </c>
      <c r="E340" s="10">
        <f t="shared" si="14"/>
        <v>111331.00000000001</v>
      </c>
      <c r="F340" s="11">
        <f t="shared" si="14"/>
        <v>86.500000000000028</v>
      </c>
    </row>
    <row r="341" spans="1:6" ht="15" customHeight="1" x14ac:dyDescent="0.25">
      <c r="A341" s="7" t="s">
        <v>493</v>
      </c>
      <c r="B341" s="12">
        <v>440.99999999999989</v>
      </c>
      <c r="C341" s="12">
        <v>29697.000000000004</v>
      </c>
      <c r="D341" s="12">
        <v>46.000000000000007</v>
      </c>
      <c r="E341" s="12">
        <v>29651.000000000011</v>
      </c>
      <c r="F341" s="11" t="s">
        <v>454</v>
      </c>
    </row>
    <row r="342" spans="1:6" ht="15" customHeight="1" x14ac:dyDescent="0.25">
      <c r="A342" s="7" t="s">
        <v>248</v>
      </c>
      <c r="B342" s="12">
        <v>150.00000000000006</v>
      </c>
      <c r="C342" s="12">
        <v>5293.0000000000009</v>
      </c>
      <c r="D342" s="12">
        <v>195.00000000000009</v>
      </c>
      <c r="E342" s="12">
        <v>5097.9999999999973</v>
      </c>
      <c r="F342" s="11" t="s">
        <v>454</v>
      </c>
    </row>
    <row r="343" spans="1:6" ht="15" customHeight="1" x14ac:dyDescent="0.25">
      <c r="A343" s="7" t="s">
        <v>249</v>
      </c>
      <c r="B343" s="12">
        <v>210.00000000000006</v>
      </c>
      <c r="C343" s="12">
        <v>7384.9999999999973</v>
      </c>
      <c r="D343" s="12">
        <v>24.999999999999993</v>
      </c>
      <c r="E343" s="12">
        <v>7360</v>
      </c>
      <c r="F343" s="11" t="s">
        <v>454</v>
      </c>
    </row>
    <row r="344" spans="1:6" ht="15" customHeight="1" x14ac:dyDescent="0.25">
      <c r="A344" s="7" t="s">
        <v>250</v>
      </c>
      <c r="B344" s="12">
        <v>55</v>
      </c>
      <c r="C344" s="12">
        <v>2075</v>
      </c>
      <c r="D344" s="12">
        <v>49.000000000000021</v>
      </c>
      <c r="E344" s="12">
        <v>2025.9999999999998</v>
      </c>
      <c r="F344" s="11" t="s">
        <v>454</v>
      </c>
    </row>
    <row r="345" spans="1:6" ht="15" customHeight="1" x14ac:dyDescent="0.25">
      <c r="A345" s="7" t="s">
        <v>251</v>
      </c>
      <c r="B345" s="12">
        <v>182.99999999999997</v>
      </c>
      <c r="C345" s="12">
        <v>7904.9999999999982</v>
      </c>
      <c r="D345" s="12">
        <v>49.999999999999993</v>
      </c>
      <c r="E345" s="12">
        <v>7855.0000000000009</v>
      </c>
      <c r="F345" s="11" t="s">
        <v>454</v>
      </c>
    </row>
    <row r="346" spans="1:6" ht="15" customHeight="1" x14ac:dyDescent="0.25">
      <c r="A346" s="7" t="s">
        <v>185</v>
      </c>
      <c r="B346" s="12">
        <v>415.00000000000011</v>
      </c>
      <c r="C346" s="12">
        <v>18269.000000000011</v>
      </c>
      <c r="D346" s="12">
        <v>7.0000000000000027</v>
      </c>
      <c r="E346" s="12">
        <v>18261.999999999993</v>
      </c>
      <c r="F346" s="11" t="s">
        <v>454</v>
      </c>
    </row>
    <row r="347" spans="1:6" ht="15" customHeight="1" x14ac:dyDescent="0.25">
      <c r="A347" s="7" t="s">
        <v>252</v>
      </c>
      <c r="B347" s="12">
        <v>54.000000000000007</v>
      </c>
      <c r="C347" s="12">
        <v>2232.9999999999995</v>
      </c>
      <c r="D347" s="10" t="s">
        <v>454</v>
      </c>
      <c r="E347" s="12">
        <v>2213</v>
      </c>
      <c r="F347" s="13">
        <v>20</v>
      </c>
    </row>
    <row r="348" spans="1:6" ht="15" customHeight="1" x14ac:dyDescent="0.25">
      <c r="A348" s="7" t="s">
        <v>14</v>
      </c>
      <c r="B348" s="12">
        <v>154.99999999999997</v>
      </c>
      <c r="C348" s="12">
        <v>5654</v>
      </c>
      <c r="D348" s="12">
        <v>89.000000000000014</v>
      </c>
      <c r="E348" s="12">
        <v>5564.9999999999982</v>
      </c>
      <c r="F348" s="11" t="s">
        <v>454</v>
      </c>
    </row>
    <row r="349" spans="1:6" ht="15" customHeight="1" x14ac:dyDescent="0.25">
      <c r="A349" s="7" t="s">
        <v>253</v>
      </c>
      <c r="B349" s="12">
        <v>163</v>
      </c>
      <c r="C349" s="12">
        <v>7217</v>
      </c>
      <c r="D349" s="12">
        <v>117.99999999999996</v>
      </c>
      <c r="E349" s="12">
        <v>7099</v>
      </c>
      <c r="F349" s="11" t="s">
        <v>454</v>
      </c>
    </row>
    <row r="350" spans="1:6" ht="15" customHeight="1" x14ac:dyDescent="0.25">
      <c r="A350" s="7" t="s">
        <v>254</v>
      </c>
      <c r="B350" s="12">
        <v>406</v>
      </c>
      <c r="C350" s="12">
        <v>25315.499999999967</v>
      </c>
      <c r="D350" s="12">
        <v>57.999999999999943</v>
      </c>
      <c r="E350" s="12">
        <v>25191.000000000011</v>
      </c>
      <c r="F350" s="13">
        <v>66.500000000000028</v>
      </c>
    </row>
    <row r="351" spans="1:6" ht="15" customHeight="1" x14ac:dyDescent="0.25">
      <c r="A351" s="7" t="s">
        <v>255</v>
      </c>
      <c r="B351" s="12">
        <v>33.000000000000014</v>
      </c>
      <c r="C351" s="12">
        <v>1064.0000000000002</v>
      </c>
      <c r="D351" s="12">
        <v>52.999999999999993</v>
      </c>
      <c r="E351" s="12">
        <v>1010.9999999999997</v>
      </c>
      <c r="F351" s="11" t="s">
        <v>454</v>
      </c>
    </row>
    <row r="352" spans="1:6" ht="21" customHeight="1" x14ac:dyDescent="0.25">
      <c r="A352" s="6" t="s">
        <v>422</v>
      </c>
      <c r="B352" s="10">
        <f>SUM(B353:B357)</f>
        <v>1001.0000000000001</v>
      </c>
      <c r="C352" s="10">
        <f t="shared" ref="C352:E352" si="15">SUM(C353:C357)</f>
        <v>52013</v>
      </c>
      <c r="D352" s="10">
        <f t="shared" si="15"/>
        <v>108.00000000000001</v>
      </c>
      <c r="E352" s="10">
        <f t="shared" si="15"/>
        <v>51904.999999999993</v>
      </c>
      <c r="F352" s="11" t="s">
        <v>454</v>
      </c>
    </row>
    <row r="353" spans="1:6" ht="15" customHeight="1" x14ac:dyDescent="0.25">
      <c r="A353" s="7" t="s">
        <v>494</v>
      </c>
      <c r="B353" s="12">
        <v>384.00000000000017</v>
      </c>
      <c r="C353" s="12">
        <v>23166.000000000007</v>
      </c>
      <c r="D353" s="12">
        <v>105.00000000000001</v>
      </c>
      <c r="E353" s="12">
        <v>23061</v>
      </c>
      <c r="F353" s="11" t="s">
        <v>454</v>
      </c>
    </row>
    <row r="354" spans="1:6" ht="15" customHeight="1" x14ac:dyDescent="0.25">
      <c r="A354" s="7" t="s">
        <v>256</v>
      </c>
      <c r="B354" s="12">
        <v>215.99999999999997</v>
      </c>
      <c r="C354" s="12">
        <v>13841.999999999993</v>
      </c>
      <c r="D354" s="10" t="s">
        <v>454</v>
      </c>
      <c r="E354" s="12">
        <v>13841.999999999993</v>
      </c>
      <c r="F354" s="11" t="s">
        <v>454</v>
      </c>
    </row>
    <row r="355" spans="1:6" ht="15" customHeight="1" x14ac:dyDescent="0.25">
      <c r="A355" s="7" t="s">
        <v>257</v>
      </c>
      <c r="B355" s="12">
        <v>125.00000000000003</v>
      </c>
      <c r="C355" s="12">
        <v>4305.0000000000009</v>
      </c>
      <c r="D355" s="12">
        <v>3</v>
      </c>
      <c r="E355" s="12">
        <v>4302.0000000000009</v>
      </c>
      <c r="F355" s="11" t="s">
        <v>454</v>
      </c>
    </row>
    <row r="356" spans="1:6" ht="15" customHeight="1" x14ac:dyDescent="0.25">
      <c r="A356" s="7" t="s">
        <v>258</v>
      </c>
      <c r="B356" s="12">
        <v>259</v>
      </c>
      <c r="C356" s="12">
        <v>10070.000000000002</v>
      </c>
      <c r="D356" s="10" t="s">
        <v>454</v>
      </c>
      <c r="E356" s="12">
        <v>10070.000000000002</v>
      </c>
      <c r="F356" s="11" t="s">
        <v>454</v>
      </c>
    </row>
    <row r="357" spans="1:6" ht="15" customHeight="1" x14ac:dyDescent="0.25">
      <c r="A357" s="7" t="s">
        <v>259</v>
      </c>
      <c r="B357" s="12">
        <v>16.999999999999996</v>
      </c>
      <c r="C357" s="12">
        <v>629.99999999999977</v>
      </c>
      <c r="D357" s="10" t="s">
        <v>454</v>
      </c>
      <c r="E357" s="12">
        <v>629.99999999999977</v>
      </c>
      <c r="F357" s="11" t="s">
        <v>454</v>
      </c>
    </row>
    <row r="358" spans="1:6" ht="21" customHeight="1" x14ac:dyDescent="0.25">
      <c r="A358" s="6" t="s">
        <v>28</v>
      </c>
      <c r="B358" s="10">
        <f>SUM(B359:B363)</f>
        <v>694</v>
      </c>
      <c r="C358" s="10">
        <f t="shared" ref="C358:F358" si="16">SUM(C359:C363)</f>
        <v>29151</v>
      </c>
      <c r="D358" s="10">
        <f t="shared" si="16"/>
        <v>254.00000000000006</v>
      </c>
      <c r="E358" s="10">
        <f t="shared" si="16"/>
        <v>28503.999999999978</v>
      </c>
      <c r="F358" s="11">
        <f t="shared" si="16"/>
        <v>393</v>
      </c>
    </row>
    <row r="359" spans="1:6" ht="15" customHeight="1" x14ac:dyDescent="0.25">
      <c r="A359" s="7" t="s">
        <v>495</v>
      </c>
      <c r="B359" s="12">
        <v>126.99999999999997</v>
      </c>
      <c r="C359" s="12">
        <v>5019</v>
      </c>
      <c r="D359" s="12">
        <v>49.000000000000021</v>
      </c>
      <c r="E359" s="12">
        <v>4864.9999999999973</v>
      </c>
      <c r="F359" s="13">
        <v>105.00000000000003</v>
      </c>
    </row>
    <row r="360" spans="1:6" ht="15" customHeight="1" x14ac:dyDescent="0.25">
      <c r="A360" s="7" t="s">
        <v>260</v>
      </c>
      <c r="B360" s="12">
        <v>98.000000000000085</v>
      </c>
      <c r="C360" s="12">
        <v>6638.9999999999991</v>
      </c>
      <c r="D360" s="12">
        <v>70.000000000000028</v>
      </c>
      <c r="E360" s="12">
        <v>6568.9999999999964</v>
      </c>
      <c r="F360" s="11" t="s">
        <v>454</v>
      </c>
    </row>
    <row r="361" spans="1:6" ht="15" customHeight="1" x14ac:dyDescent="0.25">
      <c r="A361" s="7" t="s">
        <v>261</v>
      </c>
      <c r="B361" s="12">
        <v>100.99999999999997</v>
      </c>
      <c r="C361" s="12">
        <v>4016.9999999999977</v>
      </c>
      <c r="D361" s="12">
        <v>26.999999999999993</v>
      </c>
      <c r="E361" s="12">
        <v>3751.9999999999986</v>
      </c>
      <c r="F361" s="13">
        <v>238</v>
      </c>
    </row>
    <row r="362" spans="1:6" ht="15" customHeight="1" x14ac:dyDescent="0.25">
      <c r="A362" s="7" t="s">
        <v>102</v>
      </c>
      <c r="B362" s="12">
        <v>97</v>
      </c>
      <c r="C362" s="12">
        <v>2996</v>
      </c>
      <c r="D362" s="12">
        <v>67.999999999999986</v>
      </c>
      <c r="E362" s="12">
        <v>2927.9999999999995</v>
      </c>
      <c r="F362" s="11" t="s">
        <v>454</v>
      </c>
    </row>
    <row r="363" spans="1:6" ht="15" customHeight="1" x14ac:dyDescent="0.25">
      <c r="A363" s="7" t="s">
        <v>262</v>
      </c>
      <c r="B363" s="12">
        <v>270.99999999999994</v>
      </c>
      <c r="C363" s="12">
        <v>10480.000000000002</v>
      </c>
      <c r="D363" s="12">
        <v>39.999999999999986</v>
      </c>
      <c r="E363" s="12">
        <v>10389.999999999991</v>
      </c>
      <c r="F363" s="13">
        <v>49.999999999999979</v>
      </c>
    </row>
    <row r="364" spans="1:6" ht="21" customHeight="1" x14ac:dyDescent="0.25">
      <c r="A364" s="6" t="s">
        <v>423</v>
      </c>
      <c r="B364" s="10">
        <f>SUM(B365:B375)</f>
        <v>3602</v>
      </c>
      <c r="C364" s="10">
        <f t="shared" ref="C364:F364" si="17">SUM(C365:C375)</f>
        <v>169551.00000000003</v>
      </c>
      <c r="D364" s="10">
        <f t="shared" si="17"/>
        <v>1295.5000000000002</v>
      </c>
      <c r="E364" s="10">
        <f t="shared" si="17"/>
        <v>167631.00000000006</v>
      </c>
      <c r="F364" s="11">
        <f t="shared" si="17"/>
        <v>624.5</v>
      </c>
    </row>
    <row r="365" spans="1:6" ht="15" customHeight="1" x14ac:dyDescent="0.25">
      <c r="A365" s="7" t="s">
        <v>496</v>
      </c>
      <c r="B365" s="12">
        <v>402.99999999999977</v>
      </c>
      <c r="C365" s="12">
        <v>16888</v>
      </c>
      <c r="D365" s="12">
        <v>8.9999999999999964</v>
      </c>
      <c r="E365" s="12">
        <v>16879.000000000007</v>
      </c>
      <c r="F365" s="11" t="s">
        <v>454</v>
      </c>
    </row>
    <row r="366" spans="1:6" ht="15" customHeight="1" x14ac:dyDescent="0.25">
      <c r="A366" s="7" t="s">
        <v>263</v>
      </c>
      <c r="B366" s="12">
        <v>191</v>
      </c>
      <c r="C366" s="12">
        <v>7030</v>
      </c>
      <c r="D366" s="10" t="s">
        <v>454</v>
      </c>
      <c r="E366" s="12">
        <v>7030</v>
      </c>
      <c r="F366" s="11" t="s">
        <v>454</v>
      </c>
    </row>
    <row r="367" spans="1:6" ht="15" customHeight="1" x14ac:dyDescent="0.25">
      <c r="A367" s="7" t="s">
        <v>264</v>
      </c>
      <c r="B367" s="12">
        <v>211.99999999999997</v>
      </c>
      <c r="C367" s="12">
        <v>8403</v>
      </c>
      <c r="D367" s="12">
        <v>184.50000000000006</v>
      </c>
      <c r="E367" s="12">
        <v>8033.9999999999991</v>
      </c>
      <c r="F367" s="13">
        <v>184.49999999999994</v>
      </c>
    </row>
    <row r="368" spans="1:6" ht="15" customHeight="1" x14ac:dyDescent="0.25">
      <c r="A368" s="7" t="s">
        <v>265</v>
      </c>
      <c r="B368" s="12">
        <v>1150.0000000000002</v>
      </c>
      <c r="C368" s="12">
        <v>70078.000000000044</v>
      </c>
      <c r="D368" s="12">
        <v>732.00000000000011</v>
      </c>
      <c r="E368" s="12">
        <v>68926.000000000044</v>
      </c>
      <c r="F368" s="13">
        <v>420.00000000000006</v>
      </c>
    </row>
    <row r="369" spans="1:6" ht="15" customHeight="1" x14ac:dyDescent="0.25">
      <c r="A369" s="7" t="s">
        <v>266</v>
      </c>
      <c r="B369" s="12">
        <v>226.99999999999997</v>
      </c>
      <c r="C369" s="12">
        <v>8296</v>
      </c>
      <c r="D369" s="12">
        <v>58.999999999999986</v>
      </c>
      <c r="E369" s="12">
        <v>8236.9999999999964</v>
      </c>
      <c r="F369" s="11" t="s">
        <v>454</v>
      </c>
    </row>
    <row r="370" spans="1:6" ht="15" customHeight="1" x14ac:dyDescent="0.25">
      <c r="A370" s="7" t="s">
        <v>267</v>
      </c>
      <c r="B370" s="12">
        <v>324</v>
      </c>
      <c r="C370" s="12">
        <v>13423</v>
      </c>
      <c r="D370" s="12">
        <v>60.999999999999986</v>
      </c>
      <c r="E370" s="12">
        <v>13361.999999999993</v>
      </c>
      <c r="F370" s="11" t="s">
        <v>454</v>
      </c>
    </row>
    <row r="371" spans="1:6" ht="15" customHeight="1" x14ac:dyDescent="0.25">
      <c r="A371" s="7" t="s">
        <v>268</v>
      </c>
      <c r="B371" s="12">
        <v>146</v>
      </c>
      <c r="C371" s="12">
        <v>7073.9999999999964</v>
      </c>
      <c r="D371" s="12">
        <v>14.999999999999996</v>
      </c>
      <c r="E371" s="12">
        <v>7058.9999999999973</v>
      </c>
      <c r="F371" s="11" t="s">
        <v>454</v>
      </c>
    </row>
    <row r="372" spans="1:6" ht="15" customHeight="1" x14ac:dyDescent="0.25">
      <c r="A372" s="7" t="s">
        <v>269</v>
      </c>
      <c r="B372" s="12">
        <v>534.99999999999989</v>
      </c>
      <c r="C372" s="12">
        <v>22168.999999999993</v>
      </c>
      <c r="D372" s="12">
        <v>44.000000000000007</v>
      </c>
      <c r="E372" s="12">
        <v>22124.999999999993</v>
      </c>
      <c r="F372" s="11" t="s">
        <v>454</v>
      </c>
    </row>
    <row r="373" spans="1:6" ht="15" customHeight="1" x14ac:dyDescent="0.25">
      <c r="A373" s="7" t="s">
        <v>270</v>
      </c>
      <c r="B373" s="12">
        <v>349.00000000000011</v>
      </c>
      <c r="C373" s="12">
        <v>13538.999999999998</v>
      </c>
      <c r="D373" s="12">
        <v>4.0000000000000036</v>
      </c>
      <c r="E373" s="12">
        <v>13535.000000000002</v>
      </c>
      <c r="F373" s="11" t="s">
        <v>454</v>
      </c>
    </row>
    <row r="374" spans="1:6" ht="15" customHeight="1" x14ac:dyDescent="0.25">
      <c r="A374" s="7" t="s">
        <v>271</v>
      </c>
      <c r="B374" s="12">
        <v>53.999999999999979</v>
      </c>
      <c r="C374" s="12">
        <v>2226.0000000000005</v>
      </c>
      <c r="D374" s="12">
        <v>187.00000000000003</v>
      </c>
      <c r="E374" s="12">
        <v>2019</v>
      </c>
      <c r="F374" s="13">
        <v>20.000000000000007</v>
      </c>
    </row>
    <row r="375" spans="1:6" ht="15" customHeight="1" x14ac:dyDescent="0.25">
      <c r="A375" s="7" t="s">
        <v>272</v>
      </c>
      <c r="B375" s="12">
        <v>11</v>
      </c>
      <c r="C375" s="12">
        <v>425.00000000000006</v>
      </c>
      <c r="D375" s="10" t="s">
        <v>454</v>
      </c>
      <c r="E375" s="12">
        <v>425.00000000000006</v>
      </c>
      <c r="F375" s="11" t="s">
        <v>454</v>
      </c>
    </row>
    <row r="376" spans="1:6" ht="21" customHeight="1" x14ac:dyDescent="0.25">
      <c r="A376" s="5" t="s">
        <v>425</v>
      </c>
      <c r="B376" s="10">
        <f>+B377+B385+B389+B394</f>
        <v>1780.0000000000009</v>
      </c>
      <c r="C376" s="10">
        <f>+C377+C385+C389+C394</f>
        <v>85302.5</v>
      </c>
      <c r="D376" s="10">
        <f>+D377+D385+D389+D394</f>
        <v>4860.0000000000009</v>
      </c>
      <c r="E376" s="10">
        <f>+E377+E385+E389+E394</f>
        <v>79229.500000000044</v>
      </c>
      <c r="F376" s="11">
        <f>F377+F385+F389</f>
        <v>1213.0000000000005</v>
      </c>
    </row>
    <row r="377" spans="1:6" ht="21" customHeight="1" x14ac:dyDescent="0.25">
      <c r="A377" s="6" t="s">
        <v>179</v>
      </c>
      <c r="B377" s="10">
        <f>SUM(B378:B384)</f>
        <v>1520.0000000000011</v>
      </c>
      <c r="C377" s="10">
        <f t="shared" ref="C377:F377" si="18">SUM(C378:C384)</f>
        <v>72884.5</v>
      </c>
      <c r="D377" s="10">
        <f t="shared" si="18"/>
        <v>3302.0000000000009</v>
      </c>
      <c r="E377" s="10">
        <f t="shared" si="18"/>
        <v>68873.500000000044</v>
      </c>
      <c r="F377" s="11">
        <f t="shared" si="18"/>
        <v>709.00000000000011</v>
      </c>
    </row>
    <row r="378" spans="1:6" ht="15" customHeight="1" x14ac:dyDescent="0.25">
      <c r="A378" s="7" t="s">
        <v>513</v>
      </c>
      <c r="B378" s="12">
        <v>96.999999999999957</v>
      </c>
      <c r="C378" s="12">
        <v>3191.9999999999977</v>
      </c>
      <c r="D378" s="12">
        <v>271.99999999999989</v>
      </c>
      <c r="E378" s="12">
        <v>2920.0000000000014</v>
      </c>
      <c r="F378" s="11" t="s">
        <v>454</v>
      </c>
    </row>
    <row r="379" spans="1:6" ht="15" customHeight="1" x14ac:dyDescent="0.25">
      <c r="A379" s="7" t="s">
        <v>273</v>
      </c>
      <c r="B379" s="12">
        <v>52.000000000000014</v>
      </c>
      <c r="C379" s="12">
        <v>1470.0000000000005</v>
      </c>
      <c r="D379" s="12">
        <v>79.999999999999986</v>
      </c>
      <c r="E379" s="12">
        <v>1381.9999999999998</v>
      </c>
      <c r="F379" s="13">
        <v>8.0000000000000053</v>
      </c>
    </row>
    <row r="380" spans="1:6" ht="15" customHeight="1" x14ac:dyDescent="0.25">
      <c r="A380" s="7" t="s">
        <v>274</v>
      </c>
      <c r="B380" s="12">
        <v>176.00000000000011</v>
      </c>
      <c r="C380" s="12">
        <v>7601.0000000000018</v>
      </c>
      <c r="D380" s="12">
        <v>918.99999999999977</v>
      </c>
      <c r="E380" s="12">
        <v>6682.0000000000018</v>
      </c>
      <c r="F380" s="11" t="s">
        <v>454</v>
      </c>
    </row>
    <row r="381" spans="1:6" ht="15" customHeight="1" x14ac:dyDescent="0.25">
      <c r="A381" s="7" t="s">
        <v>275</v>
      </c>
      <c r="B381" s="12">
        <v>18.000000000000007</v>
      </c>
      <c r="C381" s="12">
        <v>1001.9999999999994</v>
      </c>
      <c r="D381" s="12">
        <v>563.99999999999966</v>
      </c>
      <c r="E381" s="12">
        <v>176</v>
      </c>
      <c r="F381" s="13">
        <v>262.00000000000011</v>
      </c>
    </row>
    <row r="382" spans="1:6" ht="15" customHeight="1" x14ac:dyDescent="0.25">
      <c r="A382" s="7" t="s">
        <v>276</v>
      </c>
      <c r="B382" s="12">
        <v>78.000000000000085</v>
      </c>
      <c r="C382" s="12">
        <v>2713.9999999999977</v>
      </c>
      <c r="D382" s="12">
        <v>69.999999999999986</v>
      </c>
      <c r="E382" s="12">
        <v>2392.9999999999986</v>
      </c>
      <c r="F382" s="13">
        <v>251.00000000000034</v>
      </c>
    </row>
    <row r="383" spans="1:6" ht="15" customHeight="1" x14ac:dyDescent="0.25">
      <c r="A383" s="7" t="s">
        <v>515</v>
      </c>
      <c r="B383" s="12">
        <v>13.000000000000005</v>
      </c>
      <c r="C383" s="12">
        <v>327.00000000000023</v>
      </c>
      <c r="D383" s="12">
        <v>86.999999999999957</v>
      </c>
      <c r="E383" s="12">
        <v>210.00000000000006</v>
      </c>
      <c r="F383" s="13">
        <v>29.999999999999989</v>
      </c>
    </row>
    <row r="384" spans="1:6" ht="15" customHeight="1" x14ac:dyDescent="0.25">
      <c r="A384" s="7" t="s">
        <v>277</v>
      </c>
      <c r="B384" s="12">
        <v>1086.0000000000009</v>
      </c>
      <c r="C384" s="12">
        <v>56578.500000000007</v>
      </c>
      <c r="D384" s="12">
        <v>1310.0000000000016</v>
      </c>
      <c r="E384" s="12">
        <v>55110.500000000044</v>
      </c>
      <c r="F384" s="13">
        <v>157.99999999999969</v>
      </c>
    </row>
    <row r="385" spans="1:6" ht="21" customHeight="1" x14ac:dyDescent="0.25">
      <c r="A385" s="6" t="s">
        <v>424</v>
      </c>
      <c r="B385" s="10">
        <f>SUM(B386:B388)</f>
        <v>43.000000000000028</v>
      </c>
      <c r="C385" s="10">
        <f>SUM(C386:C388)</f>
        <v>1034</v>
      </c>
      <c r="D385" s="10">
        <f>SUM(D386:D388)</f>
        <v>444.00000000000011</v>
      </c>
      <c r="E385" s="10">
        <f>SUM(E386:E388)</f>
        <v>570.00000000000011</v>
      </c>
      <c r="F385" s="11">
        <f>SUM(F386:F388)</f>
        <v>19.999999999999996</v>
      </c>
    </row>
    <row r="386" spans="1:6" ht="15" customHeight="1" x14ac:dyDescent="0.25">
      <c r="A386" s="7" t="s">
        <v>497</v>
      </c>
      <c r="B386" s="12">
        <v>4.0000000000000027</v>
      </c>
      <c r="C386" s="12">
        <v>47</v>
      </c>
      <c r="D386" s="12">
        <v>47</v>
      </c>
      <c r="E386" s="10" t="s">
        <v>454</v>
      </c>
      <c r="F386" s="11" t="s">
        <v>454</v>
      </c>
    </row>
    <row r="387" spans="1:6" ht="15" customHeight="1" x14ac:dyDescent="0.25">
      <c r="A387" s="7" t="s">
        <v>278</v>
      </c>
      <c r="B387" s="12">
        <v>23.000000000000007</v>
      </c>
      <c r="C387" s="12">
        <v>583.00000000000011</v>
      </c>
      <c r="D387" s="12">
        <v>13.000000000000002</v>
      </c>
      <c r="E387" s="12">
        <v>570.00000000000011</v>
      </c>
      <c r="F387" s="11" t="s">
        <v>454</v>
      </c>
    </row>
    <row r="388" spans="1:6" ht="15" customHeight="1" x14ac:dyDescent="0.25">
      <c r="A388" s="7" t="s">
        <v>279</v>
      </c>
      <c r="B388" s="12">
        <v>16.000000000000018</v>
      </c>
      <c r="C388" s="12">
        <v>403.99999999999983</v>
      </c>
      <c r="D388" s="12">
        <v>384.00000000000011</v>
      </c>
      <c r="E388" s="10" t="s">
        <v>454</v>
      </c>
      <c r="F388" s="13">
        <v>19.999999999999996</v>
      </c>
    </row>
    <row r="389" spans="1:6" ht="21" customHeight="1" x14ac:dyDescent="0.25">
      <c r="A389" s="6" t="s">
        <v>425</v>
      </c>
      <c r="B389" s="10">
        <f>SUM(B390:B393)</f>
        <v>203.99999999999989</v>
      </c>
      <c r="C389" s="10">
        <f>SUM(C390:C393)</f>
        <v>10936.999999999996</v>
      </c>
      <c r="D389" s="10">
        <f>SUM(D390:D393)</f>
        <v>966.99999999999989</v>
      </c>
      <c r="E389" s="10">
        <f>SUM(E390:E393)</f>
        <v>9485.9999999999982</v>
      </c>
      <c r="F389" s="11">
        <f>SUM(F390:F393)</f>
        <v>484.00000000000023</v>
      </c>
    </row>
    <row r="390" spans="1:6" ht="15" customHeight="1" x14ac:dyDescent="0.25">
      <c r="A390" s="7" t="s">
        <v>280</v>
      </c>
      <c r="B390" s="12">
        <v>31.000000000000011</v>
      </c>
      <c r="C390" s="12">
        <v>1707.9999999999995</v>
      </c>
      <c r="D390" s="10" t="s">
        <v>454</v>
      </c>
      <c r="E390" s="12">
        <v>1707.9999999999995</v>
      </c>
      <c r="F390" s="11" t="s">
        <v>454</v>
      </c>
    </row>
    <row r="391" spans="1:6" ht="15" customHeight="1" x14ac:dyDescent="0.25">
      <c r="A391" s="7" t="s">
        <v>281</v>
      </c>
      <c r="B391" s="12">
        <v>1.0000000000000007</v>
      </c>
      <c r="C391" s="12">
        <v>4.0000000000000027</v>
      </c>
      <c r="D391" s="12">
        <v>4.0000000000000027</v>
      </c>
      <c r="E391" s="10" t="s">
        <v>454</v>
      </c>
      <c r="F391" s="11" t="s">
        <v>454</v>
      </c>
    </row>
    <row r="392" spans="1:6" ht="15" customHeight="1" x14ac:dyDescent="0.25">
      <c r="A392" s="7" t="s">
        <v>282</v>
      </c>
      <c r="B392" s="12">
        <v>169.99999999999986</v>
      </c>
      <c r="C392" s="12">
        <v>9218.9999999999964</v>
      </c>
      <c r="D392" s="12">
        <v>956.99999999999989</v>
      </c>
      <c r="E392" s="12">
        <v>7777.9999999999982</v>
      </c>
      <c r="F392" s="13">
        <v>484.00000000000023</v>
      </c>
    </row>
    <row r="393" spans="1:6" ht="15" customHeight="1" x14ac:dyDescent="0.25">
      <c r="A393" s="7" t="s">
        <v>283</v>
      </c>
      <c r="B393" s="12">
        <v>2.0000000000000013</v>
      </c>
      <c r="C393" s="12">
        <v>6.0000000000000018</v>
      </c>
      <c r="D393" s="12">
        <v>6.0000000000000018</v>
      </c>
      <c r="E393" s="10" t="s">
        <v>454</v>
      </c>
      <c r="F393" s="11" t="s">
        <v>454</v>
      </c>
    </row>
    <row r="394" spans="1:6" ht="21" customHeight="1" x14ac:dyDescent="0.25">
      <c r="A394" s="6" t="s">
        <v>426</v>
      </c>
      <c r="B394" s="10">
        <f>SUM(B395:B395)</f>
        <v>13.000000000000004</v>
      </c>
      <c r="C394" s="10">
        <f>SUM(C395:C395)</f>
        <v>447</v>
      </c>
      <c r="D394" s="10">
        <f>SUM(D395:D395)</f>
        <v>147</v>
      </c>
      <c r="E394" s="10">
        <f>SUM(E395:E395)</f>
        <v>300</v>
      </c>
      <c r="F394" s="11" t="s">
        <v>454</v>
      </c>
    </row>
    <row r="395" spans="1:6" ht="15" customHeight="1" x14ac:dyDescent="0.25">
      <c r="A395" s="7" t="s">
        <v>284</v>
      </c>
      <c r="B395" s="12">
        <v>13.000000000000004</v>
      </c>
      <c r="C395" s="12">
        <v>447</v>
      </c>
      <c r="D395" s="12">
        <v>147</v>
      </c>
      <c r="E395" s="12">
        <v>300</v>
      </c>
      <c r="F395" s="11" t="s">
        <v>454</v>
      </c>
    </row>
    <row r="396" spans="1:6" ht="21" customHeight="1" x14ac:dyDescent="0.25">
      <c r="A396" s="5" t="s">
        <v>516</v>
      </c>
      <c r="B396" s="10">
        <f>+B397+B401+B413+B419+B432</f>
        <v>1462</v>
      </c>
      <c r="C396" s="10">
        <f>+C397+C401+C413+C419+C432</f>
        <v>106749</v>
      </c>
      <c r="D396" s="10">
        <f>+D397+D401+D413+D419+D432</f>
        <v>3425.0000000000005</v>
      </c>
      <c r="E396" s="10">
        <f>+E397+E401+E413+E419</f>
        <v>100035.00000000003</v>
      </c>
      <c r="F396" s="11">
        <f>+F397+F401+F413+F419</f>
        <v>3288.9999999999995</v>
      </c>
    </row>
    <row r="397" spans="1:6" ht="21" customHeight="1" x14ac:dyDescent="0.25">
      <c r="A397" s="6" t="s">
        <v>443</v>
      </c>
      <c r="B397" s="10">
        <f>SUM(B398:B400)</f>
        <v>11</v>
      </c>
      <c r="C397" s="10">
        <f>SUM(C398:C400)</f>
        <v>856</v>
      </c>
      <c r="D397" s="10">
        <f>SUM(D398:D400)</f>
        <v>15</v>
      </c>
      <c r="E397" s="10">
        <f>SUM(E398:E400)</f>
        <v>22</v>
      </c>
      <c r="F397" s="11">
        <f>SUM(F398:F400)</f>
        <v>819</v>
      </c>
    </row>
    <row r="398" spans="1:6" ht="15" customHeight="1" x14ac:dyDescent="0.25">
      <c r="A398" s="7" t="s">
        <v>498</v>
      </c>
      <c r="B398" s="12">
        <v>1</v>
      </c>
      <c r="C398" s="12">
        <v>49.999999999999993</v>
      </c>
      <c r="D398" s="12">
        <v>10</v>
      </c>
      <c r="E398" s="12">
        <v>10</v>
      </c>
      <c r="F398" s="13">
        <v>30</v>
      </c>
    </row>
    <row r="399" spans="1:6" ht="15" customHeight="1" x14ac:dyDescent="0.25">
      <c r="A399" s="7" t="s">
        <v>361</v>
      </c>
      <c r="B399" s="12">
        <v>2</v>
      </c>
      <c r="C399" s="12">
        <v>189</v>
      </c>
      <c r="D399" s="10" t="s">
        <v>454</v>
      </c>
      <c r="E399" s="10" t="s">
        <v>454</v>
      </c>
      <c r="F399" s="13">
        <v>189</v>
      </c>
    </row>
    <row r="400" spans="1:6" ht="15" customHeight="1" x14ac:dyDescent="0.25">
      <c r="A400" s="7" t="s">
        <v>362</v>
      </c>
      <c r="B400" s="12">
        <v>8</v>
      </c>
      <c r="C400" s="12">
        <v>617</v>
      </c>
      <c r="D400" s="12">
        <v>5</v>
      </c>
      <c r="E400" s="12">
        <v>12</v>
      </c>
      <c r="F400" s="13">
        <v>600</v>
      </c>
    </row>
    <row r="401" spans="1:6" ht="21" customHeight="1" x14ac:dyDescent="0.25">
      <c r="A401" s="6" t="s">
        <v>444</v>
      </c>
      <c r="B401" s="10">
        <f>SUM(B402:B412)</f>
        <v>300</v>
      </c>
      <c r="C401" s="10">
        <f>SUM(C402:C412)</f>
        <v>12635</v>
      </c>
      <c r="D401" s="10">
        <f>SUM(D402:D412)</f>
        <v>1885.0000000000005</v>
      </c>
      <c r="E401" s="10">
        <f>SUM(E402:E412)</f>
        <v>10626</v>
      </c>
      <c r="F401" s="11">
        <f>SUM(F402:F412)</f>
        <v>124.00000000000004</v>
      </c>
    </row>
    <row r="402" spans="1:6" ht="15" customHeight="1" x14ac:dyDescent="0.25">
      <c r="A402" s="7" t="s">
        <v>499</v>
      </c>
      <c r="B402" s="12">
        <v>40.999999999999993</v>
      </c>
      <c r="C402" s="12">
        <v>1866.9999999999995</v>
      </c>
      <c r="D402" s="10" t="s">
        <v>454</v>
      </c>
      <c r="E402" s="12">
        <v>1792.0000000000007</v>
      </c>
      <c r="F402" s="13">
        <v>75.000000000000014</v>
      </c>
    </row>
    <row r="403" spans="1:6" ht="15" customHeight="1" x14ac:dyDescent="0.25">
      <c r="A403" s="7" t="s">
        <v>363</v>
      </c>
      <c r="B403" s="12">
        <v>2</v>
      </c>
      <c r="C403" s="12">
        <v>105.00000000000003</v>
      </c>
      <c r="D403" s="10" t="s">
        <v>454</v>
      </c>
      <c r="E403" s="12">
        <v>105.00000000000003</v>
      </c>
      <c r="F403" s="11" t="s">
        <v>454</v>
      </c>
    </row>
    <row r="404" spans="1:6" ht="15" customHeight="1" x14ac:dyDescent="0.25">
      <c r="A404" s="7" t="s">
        <v>364</v>
      </c>
      <c r="B404" s="12">
        <v>85</v>
      </c>
      <c r="C404" s="12">
        <v>2450</v>
      </c>
      <c r="D404" s="10" t="s">
        <v>454</v>
      </c>
      <c r="E404" s="12">
        <v>2450</v>
      </c>
      <c r="F404" s="11" t="s">
        <v>454</v>
      </c>
    </row>
    <row r="405" spans="1:6" ht="15" customHeight="1" x14ac:dyDescent="0.25">
      <c r="A405" s="7" t="s">
        <v>365</v>
      </c>
      <c r="B405" s="12">
        <v>131.00000000000003</v>
      </c>
      <c r="C405" s="12">
        <v>6685</v>
      </c>
      <c r="D405" s="12">
        <v>1134.0000000000005</v>
      </c>
      <c r="E405" s="12">
        <v>5551</v>
      </c>
      <c r="F405" s="11" t="s">
        <v>454</v>
      </c>
    </row>
    <row r="406" spans="1:6" ht="15" customHeight="1" x14ac:dyDescent="0.25">
      <c r="A406" s="7" t="s">
        <v>366</v>
      </c>
      <c r="B406" s="12">
        <v>4.0000000000000044</v>
      </c>
      <c r="C406" s="12">
        <v>77.000000000000028</v>
      </c>
      <c r="D406" s="12">
        <v>77.000000000000028</v>
      </c>
      <c r="E406" s="10" t="s">
        <v>454</v>
      </c>
      <c r="F406" s="11" t="s">
        <v>454</v>
      </c>
    </row>
    <row r="407" spans="1:6" ht="15" customHeight="1" x14ac:dyDescent="0.25">
      <c r="A407" s="7" t="s">
        <v>367</v>
      </c>
      <c r="B407" s="12">
        <v>4.9999999999999991</v>
      </c>
      <c r="C407" s="12">
        <v>244.99999999999991</v>
      </c>
      <c r="D407" s="12">
        <v>244.99999999999991</v>
      </c>
      <c r="E407" s="10" t="s">
        <v>454</v>
      </c>
      <c r="F407" s="11" t="s">
        <v>454</v>
      </c>
    </row>
    <row r="408" spans="1:6" ht="15" customHeight="1" x14ac:dyDescent="0.25">
      <c r="A408" s="7" t="s">
        <v>266</v>
      </c>
      <c r="B408" s="12">
        <v>4.9999999999999964</v>
      </c>
      <c r="C408" s="12">
        <v>244.99999999999997</v>
      </c>
      <c r="D408" s="12">
        <v>196.00000000000011</v>
      </c>
      <c r="E408" s="10" t="s">
        <v>454</v>
      </c>
      <c r="F408" s="13">
        <v>49.000000000000028</v>
      </c>
    </row>
    <row r="409" spans="1:6" ht="15" customHeight="1" x14ac:dyDescent="0.25">
      <c r="A409" s="7" t="s">
        <v>368</v>
      </c>
      <c r="B409" s="12">
        <v>16.999999999999996</v>
      </c>
      <c r="C409" s="12">
        <v>396.99999999999989</v>
      </c>
      <c r="D409" s="12">
        <v>208.00000000000003</v>
      </c>
      <c r="E409" s="12">
        <v>188.99999999999994</v>
      </c>
      <c r="F409" s="11" t="s">
        <v>454</v>
      </c>
    </row>
    <row r="410" spans="1:6" ht="15" customHeight="1" x14ac:dyDescent="0.25">
      <c r="A410" s="7" t="s">
        <v>369</v>
      </c>
      <c r="B410" s="12">
        <v>1.0000000000000004</v>
      </c>
      <c r="C410" s="12">
        <v>4.0000000000000018</v>
      </c>
      <c r="D410" s="12">
        <v>4.0000000000000018</v>
      </c>
      <c r="E410" s="10" t="s">
        <v>454</v>
      </c>
      <c r="F410" s="11" t="s">
        <v>454</v>
      </c>
    </row>
    <row r="411" spans="1:6" ht="15" customHeight="1" x14ac:dyDescent="0.25">
      <c r="A411" s="7" t="s">
        <v>370</v>
      </c>
      <c r="B411" s="12">
        <v>5</v>
      </c>
      <c r="C411" s="12">
        <v>280</v>
      </c>
      <c r="D411" s="12">
        <v>21</v>
      </c>
      <c r="E411" s="12">
        <v>259</v>
      </c>
      <c r="F411" s="11" t="s">
        <v>454</v>
      </c>
    </row>
    <row r="412" spans="1:6" ht="15" customHeight="1" x14ac:dyDescent="0.25">
      <c r="A412" s="7" t="s">
        <v>73</v>
      </c>
      <c r="B412" s="12">
        <v>4.0000000000000027</v>
      </c>
      <c r="C412" s="12">
        <v>280.00000000000006</v>
      </c>
      <c r="D412" s="10" t="s">
        <v>454</v>
      </c>
      <c r="E412" s="12">
        <v>280.00000000000006</v>
      </c>
      <c r="F412" s="11" t="s">
        <v>454</v>
      </c>
    </row>
    <row r="413" spans="1:6" ht="21" customHeight="1" x14ac:dyDescent="0.25">
      <c r="A413" s="6" t="s">
        <v>445</v>
      </c>
      <c r="B413" s="10">
        <f>SUM(B414:B418)</f>
        <v>87.000000000000014</v>
      </c>
      <c r="C413" s="10">
        <f>SUM(C414:C418)</f>
        <v>4782.0000000000009</v>
      </c>
      <c r="D413" s="10">
        <f>SUM(D414:D418)</f>
        <v>302</v>
      </c>
      <c r="E413" s="10">
        <f>SUM(E414:E418)</f>
        <v>3553</v>
      </c>
      <c r="F413" s="11">
        <f>SUM(F414:F418)</f>
        <v>927.00000000000011</v>
      </c>
    </row>
    <row r="414" spans="1:6" ht="15" customHeight="1" x14ac:dyDescent="0.25">
      <c r="A414" s="7" t="s">
        <v>500</v>
      </c>
      <c r="B414" s="12">
        <v>4.0000000000000009</v>
      </c>
      <c r="C414" s="12">
        <v>14</v>
      </c>
      <c r="D414" s="12">
        <v>14</v>
      </c>
      <c r="E414" s="10" t="s">
        <v>454</v>
      </c>
      <c r="F414" s="11" t="s">
        <v>454</v>
      </c>
    </row>
    <row r="415" spans="1:6" ht="15" customHeight="1" x14ac:dyDescent="0.25">
      <c r="A415" s="7" t="s">
        <v>371</v>
      </c>
      <c r="B415" s="12">
        <v>75.000000000000014</v>
      </c>
      <c r="C415" s="12">
        <v>4520.0000000000009</v>
      </c>
      <c r="D415" s="12">
        <v>40</v>
      </c>
      <c r="E415" s="12">
        <v>3553</v>
      </c>
      <c r="F415" s="13">
        <v>927.00000000000011</v>
      </c>
    </row>
    <row r="416" spans="1:6" ht="15" customHeight="1" x14ac:dyDescent="0.25">
      <c r="A416" s="7" t="s">
        <v>372</v>
      </c>
      <c r="B416" s="12">
        <v>4.0000000000000018</v>
      </c>
      <c r="C416" s="12">
        <v>84</v>
      </c>
      <c r="D416" s="12">
        <v>84</v>
      </c>
      <c r="E416" s="10" t="s">
        <v>454</v>
      </c>
      <c r="F416" s="11" t="s">
        <v>454</v>
      </c>
    </row>
    <row r="417" spans="1:6" ht="15" customHeight="1" x14ac:dyDescent="0.25">
      <c r="A417" s="7" t="s">
        <v>33</v>
      </c>
      <c r="B417" s="12">
        <v>3</v>
      </c>
      <c r="C417" s="12">
        <v>154</v>
      </c>
      <c r="D417" s="12">
        <v>154</v>
      </c>
      <c r="E417" s="10" t="s">
        <v>454</v>
      </c>
      <c r="F417" s="11" t="s">
        <v>454</v>
      </c>
    </row>
    <row r="418" spans="1:6" ht="15" customHeight="1" x14ac:dyDescent="0.25">
      <c r="A418" s="7" t="s">
        <v>373</v>
      </c>
      <c r="B418" s="12">
        <v>1.0000000000000007</v>
      </c>
      <c r="C418" s="12">
        <v>10.000000000000002</v>
      </c>
      <c r="D418" s="12">
        <v>10.000000000000002</v>
      </c>
      <c r="E418" s="10" t="s">
        <v>454</v>
      </c>
      <c r="F418" s="11" t="s">
        <v>454</v>
      </c>
    </row>
    <row r="419" spans="1:6" ht="21" customHeight="1" x14ac:dyDescent="0.25">
      <c r="A419" s="6" t="s">
        <v>446</v>
      </c>
      <c r="B419" s="10">
        <f>SUM(B420:B431)</f>
        <v>1057</v>
      </c>
      <c r="C419" s="10">
        <f>SUM(C420:C431)</f>
        <v>88116</v>
      </c>
      <c r="D419" s="10">
        <f>SUM(D420:D431)</f>
        <v>862.99999999999989</v>
      </c>
      <c r="E419" s="10">
        <f>SUM(E420:E431)</f>
        <v>85834.000000000029</v>
      </c>
      <c r="F419" s="11">
        <f>SUM(F420:F431)</f>
        <v>1418.9999999999995</v>
      </c>
    </row>
    <row r="420" spans="1:6" ht="15" customHeight="1" x14ac:dyDescent="0.25">
      <c r="A420" s="7" t="s">
        <v>374</v>
      </c>
      <c r="B420" s="12">
        <v>4.0000000000000027</v>
      </c>
      <c r="C420" s="12">
        <v>16.000000000000011</v>
      </c>
      <c r="D420" s="12">
        <v>12.000000000000005</v>
      </c>
      <c r="E420" s="10" t="s">
        <v>454</v>
      </c>
      <c r="F420" s="13">
        <v>4.0000000000000027</v>
      </c>
    </row>
    <row r="421" spans="1:6" ht="15" customHeight="1" x14ac:dyDescent="0.25">
      <c r="A421" s="7" t="s">
        <v>375</v>
      </c>
      <c r="B421" s="12">
        <v>29.999999999999986</v>
      </c>
      <c r="C421" s="12">
        <v>1399.9999999999995</v>
      </c>
      <c r="D421" s="10" t="s">
        <v>454</v>
      </c>
      <c r="E421" s="10" t="s">
        <v>454</v>
      </c>
      <c r="F421" s="13">
        <v>1399.9999999999995</v>
      </c>
    </row>
    <row r="422" spans="1:6" ht="15" customHeight="1" x14ac:dyDescent="0.25">
      <c r="A422" s="7" t="s">
        <v>376</v>
      </c>
      <c r="B422" s="12">
        <v>16.000000000000004</v>
      </c>
      <c r="C422" s="12">
        <v>217.99999999999997</v>
      </c>
      <c r="D422" s="10" t="s">
        <v>454</v>
      </c>
      <c r="E422" s="12">
        <v>202.99999999999997</v>
      </c>
      <c r="F422" s="13">
        <v>14.999999999999998</v>
      </c>
    </row>
    <row r="423" spans="1:6" ht="15" customHeight="1" x14ac:dyDescent="0.25">
      <c r="A423" s="7" t="s">
        <v>377</v>
      </c>
      <c r="B423" s="12">
        <v>8.0000000000000018</v>
      </c>
      <c r="C423" s="12">
        <v>605</v>
      </c>
      <c r="D423" s="12">
        <v>377.99999999999994</v>
      </c>
      <c r="E423" s="12">
        <v>226.99999999999997</v>
      </c>
      <c r="F423" s="11" t="s">
        <v>454</v>
      </c>
    </row>
    <row r="424" spans="1:6" ht="15" customHeight="1" x14ac:dyDescent="0.25">
      <c r="A424" s="7" t="s">
        <v>378</v>
      </c>
      <c r="B424" s="12">
        <v>178</v>
      </c>
      <c r="C424" s="12">
        <v>9534.9999999999982</v>
      </c>
      <c r="D424" s="10" t="s">
        <v>454</v>
      </c>
      <c r="E424" s="12">
        <v>9534.9999999999982</v>
      </c>
      <c r="F424" s="11" t="s">
        <v>454</v>
      </c>
    </row>
    <row r="425" spans="1:6" ht="15" customHeight="1" x14ac:dyDescent="0.25">
      <c r="A425" s="7" t="s">
        <v>379</v>
      </c>
      <c r="B425" s="12">
        <v>53.999999999999993</v>
      </c>
      <c r="C425" s="12">
        <v>4130</v>
      </c>
      <c r="D425" s="10" t="s">
        <v>454</v>
      </c>
      <c r="E425" s="12">
        <v>4130</v>
      </c>
      <c r="F425" s="11" t="s">
        <v>454</v>
      </c>
    </row>
    <row r="426" spans="1:6" ht="15" customHeight="1" x14ac:dyDescent="0.25">
      <c r="A426" s="7" t="s">
        <v>380</v>
      </c>
      <c r="B426" s="12">
        <v>48</v>
      </c>
      <c r="C426" s="12">
        <v>2702</v>
      </c>
      <c r="D426" s="10" t="s">
        <v>454</v>
      </c>
      <c r="E426" s="12">
        <v>2702</v>
      </c>
      <c r="F426" s="11" t="s">
        <v>454</v>
      </c>
    </row>
    <row r="427" spans="1:6" ht="15" customHeight="1" x14ac:dyDescent="0.25">
      <c r="A427" s="7" t="s">
        <v>381</v>
      </c>
      <c r="B427" s="12">
        <v>32.000000000000014</v>
      </c>
      <c r="C427" s="12">
        <v>970.00000000000023</v>
      </c>
      <c r="D427" s="12">
        <v>3.0000000000000004</v>
      </c>
      <c r="E427" s="12">
        <v>966.99999999999989</v>
      </c>
      <c r="F427" s="11" t="s">
        <v>454</v>
      </c>
    </row>
    <row r="428" spans="1:6" ht="15" customHeight="1" x14ac:dyDescent="0.25">
      <c r="A428" s="7" t="s">
        <v>382</v>
      </c>
      <c r="B428" s="12">
        <v>413.00000000000006</v>
      </c>
      <c r="C428" s="12">
        <v>22900.999999999985</v>
      </c>
      <c r="D428" s="12">
        <v>126.99999999999997</v>
      </c>
      <c r="E428" s="12">
        <v>22774.000000000004</v>
      </c>
      <c r="F428" s="11" t="s">
        <v>454</v>
      </c>
    </row>
    <row r="429" spans="1:6" ht="15" customHeight="1" x14ac:dyDescent="0.25">
      <c r="A429" s="7" t="s">
        <v>383</v>
      </c>
      <c r="B429" s="12">
        <v>20</v>
      </c>
      <c r="C429" s="12">
        <v>360</v>
      </c>
      <c r="D429" s="10" t="s">
        <v>454</v>
      </c>
      <c r="E429" s="12">
        <v>360</v>
      </c>
      <c r="F429" s="11" t="s">
        <v>454</v>
      </c>
    </row>
    <row r="430" spans="1:6" ht="15" customHeight="1" x14ac:dyDescent="0.25">
      <c r="A430" s="7" t="s">
        <v>384</v>
      </c>
      <c r="B430" s="12">
        <v>235.99999999999994</v>
      </c>
      <c r="C430" s="12">
        <v>43813.000000000015</v>
      </c>
      <c r="D430" s="12">
        <v>98.000000000000057</v>
      </c>
      <c r="E430" s="12">
        <v>43715.000000000022</v>
      </c>
      <c r="F430" s="11" t="s">
        <v>454</v>
      </c>
    </row>
    <row r="431" spans="1:6" ht="15" customHeight="1" x14ac:dyDescent="0.25">
      <c r="A431" s="7" t="s">
        <v>38</v>
      </c>
      <c r="B431" s="12">
        <v>17.999999999999993</v>
      </c>
      <c r="C431" s="12">
        <v>1466.0000000000009</v>
      </c>
      <c r="D431" s="12">
        <v>244.99999999999989</v>
      </c>
      <c r="E431" s="12">
        <v>1220.9999999999995</v>
      </c>
      <c r="F431" s="11" t="s">
        <v>454</v>
      </c>
    </row>
    <row r="432" spans="1:6" ht="21" customHeight="1" x14ac:dyDescent="0.25">
      <c r="A432" s="6" t="s">
        <v>122</v>
      </c>
      <c r="B432" s="10">
        <f>SUM(B433:B435)</f>
        <v>7</v>
      </c>
      <c r="C432" s="10">
        <f>SUM(C433:C435)</f>
        <v>360</v>
      </c>
      <c r="D432" s="10">
        <f>SUM(D433:D435)</f>
        <v>360</v>
      </c>
      <c r="E432" s="10" t="s">
        <v>454</v>
      </c>
      <c r="F432" s="11" t="s">
        <v>454</v>
      </c>
    </row>
    <row r="433" spans="1:6" ht="15" customHeight="1" x14ac:dyDescent="0.25">
      <c r="A433" s="7" t="s">
        <v>385</v>
      </c>
      <c r="B433" s="12">
        <v>2.0000000000000004</v>
      </c>
      <c r="C433" s="12">
        <v>80</v>
      </c>
      <c r="D433" s="12">
        <v>80</v>
      </c>
      <c r="E433" s="10" t="s">
        <v>454</v>
      </c>
      <c r="F433" s="11" t="s">
        <v>454</v>
      </c>
    </row>
    <row r="434" spans="1:6" ht="15" customHeight="1" x14ac:dyDescent="0.25">
      <c r="A434" s="7" t="s">
        <v>386</v>
      </c>
      <c r="B434" s="12">
        <v>2</v>
      </c>
      <c r="C434" s="12">
        <v>112.00000000000003</v>
      </c>
      <c r="D434" s="12">
        <v>112.00000000000003</v>
      </c>
      <c r="E434" s="10" t="s">
        <v>454</v>
      </c>
      <c r="F434" s="11" t="s">
        <v>454</v>
      </c>
    </row>
    <row r="435" spans="1:6" ht="15" customHeight="1" x14ac:dyDescent="0.25">
      <c r="A435" s="8" t="s">
        <v>233</v>
      </c>
      <c r="B435" s="12">
        <v>3</v>
      </c>
      <c r="C435" s="12">
        <v>168</v>
      </c>
      <c r="D435" s="12">
        <v>168</v>
      </c>
      <c r="E435" s="10" t="s">
        <v>454</v>
      </c>
      <c r="F435" s="11" t="s">
        <v>454</v>
      </c>
    </row>
    <row r="436" spans="1:6" ht="21" customHeight="1" x14ac:dyDescent="0.25">
      <c r="A436" s="5" t="s">
        <v>448</v>
      </c>
      <c r="B436" s="10">
        <f>+B437+B443+B449+B452+B460+B468+B474+B477+B480+B483+B498+B506</f>
        <v>6504</v>
      </c>
      <c r="C436" s="10">
        <f>+C437+C443+C449+C452+C460+C468+C474+C477+C480+C483+C498+C506</f>
        <v>474867.69999999995</v>
      </c>
      <c r="D436" s="10">
        <f>+D437+D443+D449+D452+D460+D468+D474+D477+D480+D483+D498+D506</f>
        <v>2900</v>
      </c>
      <c r="E436" s="10">
        <f>+E437+E443+E449+E452+E460+E468+E474+E477+E480+E483+E498+E506</f>
        <v>443474.69999999995</v>
      </c>
      <c r="F436" s="11">
        <f>+F443+F452+F460+F483+F498+F506</f>
        <v>28493.000000000004</v>
      </c>
    </row>
    <row r="437" spans="1:6" ht="21" customHeight="1" x14ac:dyDescent="0.25">
      <c r="A437" s="6" t="s">
        <v>427</v>
      </c>
      <c r="B437" s="10">
        <f>SUM(B438:B442)</f>
        <v>549.99999999999977</v>
      </c>
      <c r="C437" s="10">
        <f t="shared" ref="C437:E437" si="19">SUM(C438:C442)</f>
        <v>50218.999999999993</v>
      </c>
      <c r="D437" s="10">
        <f t="shared" si="19"/>
        <v>854.99999999999989</v>
      </c>
      <c r="E437" s="10">
        <f t="shared" si="19"/>
        <v>49363.999999999985</v>
      </c>
      <c r="F437" s="11" t="s">
        <v>454</v>
      </c>
    </row>
    <row r="438" spans="1:6" ht="15" customHeight="1" x14ac:dyDescent="0.25">
      <c r="A438" s="7" t="s">
        <v>501</v>
      </c>
      <c r="B438" s="12">
        <v>358.99999999999983</v>
      </c>
      <c r="C438" s="12">
        <v>32092.999999999993</v>
      </c>
      <c r="D438" s="12">
        <v>819.99999999999989</v>
      </c>
      <c r="E438" s="12">
        <v>31272.999999999985</v>
      </c>
      <c r="F438" s="11" t="s">
        <v>454</v>
      </c>
    </row>
    <row r="439" spans="1:6" ht="15" customHeight="1" x14ac:dyDescent="0.25">
      <c r="A439" s="7" t="s">
        <v>285</v>
      </c>
      <c r="B439" s="12">
        <v>58.999999999999972</v>
      </c>
      <c r="C439" s="12">
        <v>2810</v>
      </c>
      <c r="D439" s="10" t="s">
        <v>454</v>
      </c>
      <c r="E439" s="12">
        <v>2810</v>
      </c>
      <c r="F439" s="11" t="s">
        <v>454</v>
      </c>
    </row>
    <row r="440" spans="1:6" ht="15" customHeight="1" x14ac:dyDescent="0.25">
      <c r="A440" s="7" t="s">
        <v>286</v>
      </c>
      <c r="B440" s="12">
        <v>23.000000000000007</v>
      </c>
      <c r="C440" s="12">
        <v>1449.0000000000002</v>
      </c>
      <c r="D440" s="12">
        <v>14.000000000000005</v>
      </c>
      <c r="E440" s="12">
        <v>1435.0000000000005</v>
      </c>
      <c r="F440" s="11" t="s">
        <v>454</v>
      </c>
    </row>
    <row r="441" spans="1:6" ht="15" customHeight="1" x14ac:dyDescent="0.25">
      <c r="A441" s="7" t="s">
        <v>287</v>
      </c>
      <c r="B441" s="12">
        <v>46.000000000000014</v>
      </c>
      <c r="C441" s="12">
        <v>6320.9999999999982</v>
      </c>
      <c r="D441" s="12">
        <v>21</v>
      </c>
      <c r="E441" s="12">
        <v>6300.0000000000009</v>
      </c>
      <c r="F441" s="11" t="s">
        <v>454</v>
      </c>
    </row>
    <row r="442" spans="1:6" ht="15" customHeight="1" x14ac:dyDescent="0.25">
      <c r="A442" s="7" t="s">
        <v>288</v>
      </c>
      <c r="B442" s="12">
        <v>62.999999999999993</v>
      </c>
      <c r="C442" s="12">
        <v>7545.9999999999982</v>
      </c>
      <c r="D442" s="10" t="s">
        <v>454</v>
      </c>
      <c r="E442" s="12">
        <v>7545.9999999999982</v>
      </c>
      <c r="F442" s="11" t="s">
        <v>454</v>
      </c>
    </row>
    <row r="443" spans="1:6" ht="21" customHeight="1" x14ac:dyDescent="0.25">
      <c r="A443" s="6" t="s">
        <v>428</v>
      </c>
      <c r="B443" s="10">
        <f>SUM(B444:B448)</f>
        <v>196.00000000000006</v>
      </c>
      <c r="C443" s="10">
        <f>SUM(C444:C448)</f>
        <v>12642</v>
      </c>
      <c r="D443" s="10">
        <f>SUM(D444:D448)</f>
        <v>105</v>
      </c>
      <c r="E443" s="10">
        <f>SUM(E444:E448)</f>
        <v>11886.000000000004</v>
      </c>
      <c r="F443" s="11">
        <f>SUM(F444:F448)</f>
        <v>651</v>
      </c>
    </row>
    <row r="444" spans="1:6" ht="15" customHeight="1" x14ac:dyDescent="0.25">
      <c r="A444" s="7" t="s">
        <v>502</v>
      </c>
      <c r="B444" s="12">
        <v>92.000000000000057</v>
      </c>
      <c r="C444" s="12">
        <v>3847.0000000000014</v>
      </c>
      <c r="D444" s="12">
        <v>6.0000000000000018</v>
      </c>
      <c r="E444" s="12">
        <v>3270.0000000000005</v>
      </c>
      <c r="F444" s="13">
        <v>571</v>
      </c>
    </row>
    <row r="445" spans="1:6" ht="15" customHeight="1" x14ac:dyDescent="0.25">
      <c r="A445" s="7" t="s">
        <v>289</v>
      </c>
      <c r="B445" s="12">
        <v>10.000000000000002</v>
      </c>
      <c r="C445" s="12">
        <v>1049.9999999999998</v>
      </c>
      <c r="D445" s="10" t="s">
        <v>454</v>
      </c>
      <c r="E445" s="12">
        <v>1049.9999999999998</v>
      </c>
      <c r="F445" s="11" t="s">
        <v>454</v>
      </c>
    </row>
    <row r="446" spans="1:6" ht="15" customHeight="1" x14ac:dyDescent="0.25">
      <c r="A446" s="7" t="s">
        <v>290</v>
      </c>
      <c r="B446" s="12">
        <v>31</v>
      </c>
      <c r="C446" s="12">
        <v>1386</v>
      </c>
      <c r="D446" s="12">
        <v>10</v>
      </c>
      <c r="E446" s="12">
        <v>1296</v>
      </c>
      <c r="F446" s="13">
        <v>80</v>
      </c>
    </row>
    <row r="447" spans="1:6" ht="15" customHeight="1" x14ac:dyDescent="0.25">
      <c r="A447" s="7" t="s">
        <v>291</v>
      </c>
      <c r="B447" s="12">
        <v>62</v>
      </c>
      <c r="C447" s="12">
        <v>6323.9999999999991</v>
      </c>
      <c r="D447" s="12">
        <v>54</v>
      </c>
      <c r="E447" s="12">
        <v>6270.0000000000036</v>
      </c>
      <c r="F447" s="11" t="s">
        <v>454</v>
      </c>
    </row>
    <row r="448" spans="1:6" ht="15" customHeight="1" x14ac:dyDescent="0.25">
      <c r="A448" s="7" t="s">
        <v>292</v>
      </c>
      <c r="B448" s="12">
        <v>1.0000000000000004</v>
      </c>
      <c r="C448" s="12">
        <v>35</v>
      </c>
      <c r="D448" s="12">
        <v>35</v>
      </c>
      <c r="E448" s="10" t="s">
        <v>454</v>
      </c>
      <c r="F448" s="11" t="s">
        <v>454</v>
      </c>
    </row>
    <row r="449" spans="1:6" ht="21" customHeight="1" x14ac:dyDescent="0.25">
      <c r="A449" s="6" t="s">
        <v>429</v>
      </c>
      <c r="B449" s="10">
        <f>SUM(B450:B451)</f>
        <v>74.000000000000014</v>
      </c>
      <c r="C449" s="10">
        <f>SUM(C450:C451)</f>
        <v>6512.9999999999991</v>
      </c>
      <c r="D449" s="10">
        <f>SUM(D450:D451)</f>
        <v>13.000000000000002</v>
      </c>
      <c r="E449" s="10">
        <f>SUM(E450:E451)</f>
        <v>6499.9999999999991</v>
      </c>
      <c r="F449" s="11" t="s">
        <v>454</v>
      </c>
    </row>
    <row r="450" spans="1:6" ht="15" customHeight="1" x14ac:dyDescent="0.25">
      <c r="A450" s="7" t="s">
        <v>293</v>
      </c>
      <c r="B450" s="12">
        <v>3.0000000000000009</v>
      </c>
      <c r="C450" s="12">
        <v>13.000000000000002</v>
      </c>
      <c r="D450" s="12">
        <v>13.000000000000002</v>
      </c>
      <c r="E450" s="10" t="s">
        <v>454</v>
      </c>
      <c r="F450" s="11" t="s">
        <v>454</v>
      </c>
    </row>
    <row r="451" spans="1:6" ht="15" customHeight="1" x14ac:dyDescent="0.25">
      <c r="A451" s="7" t="s">
        <v>294</v>
      </c>
      <c r="B451" s="12">
        <v>71.000000000000014</v>
      </c>
      <c r="C451" s="12">
        <v>6499.9999999999991</v>
      </c>
      <c r="D451" s="10" t="s">
        <v>454</v>
      </c>
      <c r="E451" s="12">
        <v>6499.9999999999991</v>
      </c>
      <c r="F451" s="11" t="s">
        <v>454</v>
      </c>
    </row>
    <row r="452" spans="1:6" ht="21" customHeight="1" x14ac:dyDescent="0.25">
      <c r="A452" s="6" t="s">
        <v>14</v>
      </c>
      <c r="B452" s="10">
        <f>SUM(B453:B459)</f>
        <v>656</v>
      </c>
      <c r="C452" s="10">
        <f t="shared" ref="C452:F452" si="20">SUM(C453:C459)</f>
        <v>76477</v>
      </c>
      <c r="D452" s="10">
        <f t="shared" si="20"/>
        <v>67.999999999999986</v>
      </c>
      <c r="E452" s="10">
        <f t="shared" si="20"/>
        <v>59389</v>
      </c>
      <c r="F452" s="11">
        <f t="shared" si="20"/>
        <v>17020.000000000004</v>
      </c>
    </row>
    <row r="453" spans="1:6" ht="15" customHeight="1" x14ac:dyDescent="0.25">
      <c r="A453" s="7" t="s">
        <v>503</v>
      </c>
      <c r="B453" s="12">
        <v>155</v>
      </c>
      <c r="C453" s="12">
        <v>18785</v>
      </c>
      <c r="D453" s="12">
        <v>24.999999999999989</v>
      </c>
      <c r="E453" s="12">
        <v>18760.000000000007</v>
      </c>
      <c r="F453" s="11" t="s">
        <v>454</v>
      </c>
    </row>
    <row r="454" spans="1:6" ht="15" customHeight="1" x14ac:dyDescent="0.25">
      <c r="A454" s="7" t="s">
        <v>295</v>
      </c>
      <c r="B454" s="12">
        <v>305</v>
      </c>
      <c r="C454" s="12">
        <v>38606</v>
      </c>
      <c r="D454" s="10" t="s">
        <v>454</v>
      </c>
      <c r="E454" s="12">
        <v>21594.999999999996</v>
      </c>
      <c r="F454" s="13">
        <v>17011.000000000004</v>
      </c>
    </row>
    <row r="455" spans="1:6" ht="15" customHeight="1" x14ac:dyDescent="0.25">
      <c r="A455" s="7" t="s">
        <v>296</v>
      </c>
      <c r="B455" s="12">
        <v>3.0000000000000009</v>
      </c>
      <c r="C455" s="12">
        <v>9.9999999999999982</v>
      </c>
      <c r="D455" s="12">
        <v>1.0000000000000007</v>
      </c>
      <c r="E455" s="10" t="s">
        <v>454</v>
      </c>
      <c r="F455" s="13">
        <v>9.0000000000000036</v>
      </c>
    </row>
    <row r="456" spans="1:6" ht="15" customHeight="1" x14ac:dyDescent="0.25">
      <c r="A456" s="7" t="s">
        <v>42</v>
      </c>
      <c r="B456" s="12">
        <v>24.999999999999996</v>
      </c>
      <c r="C456" s="12">
        <v>1988</v>
      </c>
      <c r="D456" s="10" t="s">
        <v>454</v>
      </c>
      <c r="E456" s="12">
        <v>1988</v>
      </c>
      <c r="F456" s="11" t="s">
        <v>454</v>
      </c>
    </row>
    <row r="457" spans="1:6" ht="15" customHeight="1" x14ac:dyDescent="0.25">
      <c r="A457" s="7" t="s">
        <v>297</v>
      </c>
      <c r="B457" s="12">
        <v>2.0000000000000013</v>
      </c>
      <c r="C457" s="12">
        <v>42</v>
      </c>
      <c r="D457" s="12">
        <v>42</v>
      </c>
      <c r="E457" s="10" t="s">
        <v>454</v>
      </c>
      <c r="F457" s="11" t="s">
        <v>454</v>
      </c>
    </row>
    <row r="458" spans="1:6" ht="15" customHeight="1" x14ac:dyDescent="0.25">
      <c r="A458" s="7" t="s">
        <v>298</v>
      </c>
      <c r="B458" s="12">
        <v>56.000000000000021</v>
      </c>
      <c r="C458" s="12">
        <v>5495.9999999999991</v>
      </c>
      <c r="D458" s="10" t="s">
        <v>454</v>
      </c>
      <c r="E458" s="12">
        <v>5495.9999999999991</v>
      </c>
      <c r="F458" s="11" t="s">
        <v>454</v>
      </c>
    </row>
    <row r="459" spans="1:6" ht="15" customHeight="1" x14ac:dyDescent="0.25">
      <c r="A459" s="7" t="s">
        <v>299</v>
      </c>
      <c r="B459" s="12">
        <v>110</v>
      </c>
      <c r="C459" s="12">
        <v>11550</v>
      </c>
      <c r="D459" s="10" t="s">
        <v>454</v>
      </c>
      <c r="E459" s="12">
        <v>11550</v>
      </c>
      <c r="F459" s="11" t="s">
        <v>454</v>
      </c>
    </row>
    <row r="460" spans="1:6" ht="21" customHeight="1" x14ac:dyDescent="0.25">
      <c r="A460" s="6" t="s">
        <v>253</v>
      </c>
      <c r="B460" s="10">
        <f>SUM(B461:B467)</f>
        <v>18.000000000000007</v>
      </c>
      <c r="C460" s="10">
        <f>SUM(C461:C467)</f>
        <v>129</v>
      </c>
      <c r="D460" s="10">
        <f>SUM(D461:D467)</f>
        <v>81.999999999999986</v>
      </c>
      <c r="E460" s="10">
        <f>SUM(E461:E467)</f>
        <v>45.000000000000007</v>
      </c>
      <c r="F460" s="11">
        <f>SUM(F461:F467)</f>
        <v>2.0000000000000009</v>
      </c>
    </row>
    <row r="461" spans="1:6" ht="15" customHeight="1" x14ac:dyDescent="0.25">
      <c r="A461" s="7" t="s">
        <v>300</v>
      </c>
      <c r="B461" s="12">
        <v>2.0000000000000022</v>
      </c>
      <c r="C461" s="12">
        <v>53.999999999999986</v>
      </c>
      <c r="D461" s="12">
        <v>53.999999999999986</v>
      </c>
      <c r="E461" s="10" t="s">
        <v>454</v>
      </c>
      <c r="F461" s="11" t="s">
        <v>454</v>
      </c>
    </row>
    <row r="462" spans="1:6" ht="15" customHeight="1" x14ac:dyDescent="0.25">
      <c r="A462" s="7" t="s">
        <v>250</v>
      </c>
      <c r="B462" s="12">
        <v>1.0000000000000004</v>
      </c>
      <c r="C462" s="12">
        <v>5.0000000000000009</v>
      </c>
      <c r="D462" s="12">
        <v>5.0000000000000009</v>
      </c>
      <c r="E462" s="10" t="s">
        <v>454</v>
      </c>
      <c r="F462" s="11" t="s">
        <v>454</v>
      </c>
    </row>
    <row r="463" spans="1:6" ht="15" customHeight="1" x14ac:dyDescent="0.25">
      <c r="A463" s="7" t="s">
        <v>301</v>
      </c>
      <c r="B463" s="12">
        <v>4.0000000000000018</v>
      </c>
      <c r="C463" s="12">
        <v>14.000000000000005</v>
      </c>
      <c r="D463" s="12">
        <v>12</v>
      </c>
      <c r="E463" s="10" t="s">
        <v>454</v>
      </c>
      <c r="F463" s="13">
        <v>2.0000000000000009</v>
      </c>
    </row>
    <row r="464" spans="1:6" ht="15" customHeight="1" x14ac:dyDescent="0.25">
      <c r="A464" s="7" t="s">
        <v>302</v>
      </c>
      <c r="B464" s="12">
        <v>6.0000000000000018</v>
      </c>
      <c r="C464" s="12">
        <v>40.000000000000007</v>
      </c>
      <c r="D464" s="12">
        <v>1.0000000000000007</v>
      </c>
      <c r="E464" s="12">
        <v>39.000000000000007</v>
      </c>
      <c r="F464" s="11" t="s">
        <v>454</v>
      </c>
    </row>
    <row r="465" spans="1:6" ht="15" customHeight="1" x14ac:dyDescent="0.25">
      <c r="A465" s="7" t="s">
        <v>303</v>
      </c>
      <c r="B465" s="12">
        <v>2.0000000000000009</v>
      </c>
      <c r="C465" s="12">
        <v>6.0000000000000009</v>
      </c>
      <c r="D465" s="12">
        <v>6.0000000000000009</v>
      </c>
      <c r="E465" s="10" t="s">
        <v>454</v>
      </c>
      <c r="F465" s="11" t="s">
        <v>454</v>
      </c>
    </row>
    <row r="466" spans="1:6" ht="15" customHeight="1" x14ac:dyDescent="0.25">
      <c r="A466" s="7" t="s">
        <v>520</v>
      </c>
      <c r="B466" s="12">
        <v>1.0000000000000004</v>
      </c>
      <c r="C466" s="12">
        <v>4.0000000000000018</v>
      </c>
      <c r="D466" s="12">
        <v>4.0000000000000018</v>
      </c>
      <c r="E466" s="10" t="s">
        <v>454</v>
      </c>
      <c r="F466" s="11" t="s">
        <v>454</v>
      </c>
    </row>
    <row r="467" spans="1:6" ht="15" customHeight="1" x14ac:dyDescent="0.25">
      <c r="A467" s="7" t="s">
        <v>304</v>
      </c>
      <c r="B467" s="12">
        <v>2.0000000000000013</v>
      </c>
      <c r="C467" s="12">
        <v>6.0000000000000009</v>
      </c>
      <c r="D467" s="10" t="s">
        <v>454</v>
      </c>
      <c r="E467" s="12">
        <v>6.0000000000000009</v>
      </c>
      <c r="F467" s="11" t="s">
        <v>454</v>
      </c>
    </row>
    <row r="468" spans="1:6" ht="21" customHeight="1" x14ac:dyDescent="0.25">
      <c r="A468" s="6" t="s">
        <v>430</v>
      </c>
      <c r="B468" s="10">
        <f>SUM(B469:B473)</f>
        <v>1096.9999999999998</v>
      </c>
      <c r="C468" s="10">
        <f>SUM(C469:C473)</f>
        <v>68894.000000000015</v>
      </c>
      <c r="D468" s="10">
        <f>SUM(D469:D473)</f>
        <v>9</v>
      </c>
      <c r="E468" s="10">
        <f>SUM(E469:E473)</f>
        <v>68884.999999999971</v>
      </c>
      <c r="F468" s="11" t="s">
        <v>454</v>
      </c>
    </row>
    <row r="469" spans="1:6" ht="15" customHeight="1" x14ac:dyDescent="0.25">
      <c r="A469" s="7" t="s">
        <v>504</v>
      </c>
      <c r="B469" s="12">
        <v>574</v>
      </c>
      <c r="C469" s="12">
        <v>42247.000000000015</v>
      </c>
      <c r="D469" s="12">
        <v>4</v>
      </c>
      <c r="E469" s="12">
        <v>42242.999999999978</v>
      </c>
      <c r="F469" s="11" t="s">
        <v>454</v>
      </c>
    </row>
    <row r="470" spans="1:6" ht="15" customHeight="1" x14ac:dyDescent="0.25">
      <c r="A470" s="7" t="s">
        <v>305</v>
      </c>
      <c r="B470" s="12">
        <v>142.00000000000003</v>
      </c>
      <c r="C470" s="12">
        <v>6626.9999999999982</v>
      </c>
      <c r="D470" s="12">
        <v>5</v>
      </c>
      <c r="E470" s="12">
        <v>6621.9999999999973</v>
      </c>
      <c r="F470" s="11" t="s">
        <v>454</v>
      </c>
    </row>
    <row r="471" spans="1:6" ht="15" customHeight="1" x14ac:dyDescent="0.25">
      <c r="A471" s="7" t="s">
        <v>306</v>
      </c>
      <c r="B471" s="12">
        <v>224.99999999999991</v>
      </c>
      <c r="C471" s="12">
        <v>10801.000000000002</v>
      </c>
      <c r="D471" s="10" t="s">
        <v>454</v>
      </c>
      <c r="E471" s="12">
        <v>10801.000000000002</v>
      </c>
      <c r="F471" s="11" t="s">
        <v>454</v>
      </c>
    </row>
    <row r="472" spans="1:6" ht="15" customHeight="1" x14ac:dyDescent="0.25">
      <c r="A472" s="7" t="s">
        <v>307</v>
      </c>
      <c r="B472" s="12">
        <v>116.99999999999997</v>
      </c>
      <c r="C472" s="12">
        <v>6999.9999999999964</v>
      </c>
      <c r="D472" s="10" t="s">
        <v>454</v>
      </c>
      <c r="E472" s="12">
        <v>6999.9999999999964</v>
      </c>
      <c r="F472" s="11" t="s">
        <v>454</v>
      </c>
    </row>
    <row r="473" spans="1:6" ht="15" customHeight="1" x14ac:dyDescent="0.25">
      <c r="A473" s="7" t="s">
        <v>308</v>
      </c>
      <c r="B473" s="12">
        <v>39.000000000000007</v>
      </c>
      <c r="C473" s="12">
        <v>2218.9999999999995</v>
      </c>
      <c r="D473" s="10" t="s">
        <v>454</v>
      </c>
      <c r="E473" s="12">
        <v>2218.9999999999995</v>
      </c>
      <c r="F473" s="11" t="s">
        <v>454</v>
      </c>
    </row>
    <row r="474" spans="1:6" ht="21" customHeight="1" x14ac:dyDescent="0.25">
      <c r="A474" s="6" t="s">
        <v>431</v>
      </c>
      <c r="B474" s="10">
        <f>SUM(B475:B476)</f>
        <v>64</v>
      </c>
      <c r="C474" s="10">
        <f>SUM(C475:C476)</f>
        <v>3547</v>
      </c>
      <c r="D474" s="10">
        <f>SUM(D475:D476)</f>
        <v>30.000000000000011</v>
      </c>
      <c r="E474" s="10">
        <f>SUM(E475:E476)</f>
        <v>3517</v>
      </c>
      <c r="F474" s="11" t="s">
        <v>454</v>
      </c>
    </row>
    <row r="475" spans="1:6" ht="15" customHeight="1" x14ac:dyDescent="0.25">
      <c r="A475" s="7" t="s">
        <v>505</v>
      </c>
      <c r="B475" s="12">
        <v>35.000000000000007</v>
      </c>
      <c r="C475" s="12">
        <v>1127</v>
      </c>
      <c r="D475" s="12">
        <v>30.000000000000011</v>
      </c>
      <c r="E475" s="12">
        <v>1097.0000000000002</v>
      </c>
      <c r="F475" s="11" t="s">
        <v>454</v>
      </c>
    </row>
    <row r="476" spans="1:6" ht="15" customHeight="1" x14ac:dyDescent="0.25">
      <c r="A476" s="7" t="s">
        <v>49</v>
      </c>
      <c r="B476" s="12">
        <v>28.999999999999989</v>
      </c>
      <c r="C476" s="12">
        <v>2420</v>
      </c>
      <c r="D476" s="10" t="s">
        <v>454</v>
      </c>
      <c r="E476" s="12">
        <v>2420</v>
      </c>
      <c r="F476" s="11" t="s">
        <v>454</v>
      </c>
    </row>
    <row r="477" spans="1:6" ht="21" customHeight="1" x14ac:dyDescent="0.25">
      <c r="A477" s="6" t="s">
        <v>432</v>
      </c>
      <c r="B477" s="10">
        <f>SUM(B478:B479)</f>
        <v>89.000000000000014</v>
      </c>
      <c r="C477" s="10">
        <f>SUM(C478:C479)</f>
        <v>5320</v>
      </c>
      <c r="D477" s="10">
        <f>SUM(D478:D479)</f>
        <v>59.999999999999964</v>
      </c>
      <c r="E477" s="10">
        <f>SUM(E478:E479)</f>
        <v>5260.0000000000018</v>
      </c>
      <c r="F477" s="11" t="s">
        <v>454</v>
      </c>
    </row>
    <row r="478" spans="1:6" ht="15" customHeight="1" x14ac:dyDescent="0.25">
      <c r="A478" s="7" t="s">
        <v>506</v>
      </c>
      <c r="B478" s="12">
        <v>35.000000000000014</v>
      </c>
      <c r="C478" s="12">
        <v>1260</v>
      </c>
      <c r="D478" s="10" t="s">
        <v>454</v>
      </c>
      <c r="E478" s="12">
        <v>1260</v>
      </c>
      <c r="F478" s="11" t="s">
        <v>454</v>
      </c>
    </row>
    <row r="479" spans="1:6" ht="15" customHeight="1" x14ac:dyDescent="0.25">
      <c r="A479" s="7" t="s">
        <v>309</v>
      </c>
      <c r="B479" s="12">
        <v>54</v>
      </c>
      <c r="C479" s="12">
        <v>4060</v>
      </c>
      <c r="D479" s="12">
        <v>59.999999999999964</v>
      </c>
      <c r="E479" s="12">
        <v>4000.0000000000014</v>
      </c>
      <c r="F479" s="11" t="s">
        <v>454</v>
      </c>
    </row>
    <row r="480" spans="1:6" ht="21" customHeight="1" x14ac:dyDescent="0.25">
      <c r="A480" s="6" t="s">
        <v>173</v>
      </c>
      <c r="B480" s="10">
        <f>SUM(B481:B482)</f>
        <v>4.0000000000000009</v>
      </c>
      <c r="C480" s="10">
        <f>SUM(C481:C482)</f>
        <v>122.00000000000001</v>
      </c>
      <c r="D480" s="10">
        <f>SUM(D481:D482)</f>
        <v>9.9999999999999964</v>
      </c>
      <c r="E480" s="10">
        <f>SUM(E481:E482)</f>
        <v>112.00000000000001</v>
      </c>
      <c r="F480" s="11" t="s">
        <v>454</v>
      </c>
    </row>
    <row r="481" spans="1:6" ht="15" customHeight="1" x14ac:dyDescent="0.25">
      <c r="A481" s="7" t="s">
        <v>310</v>
      </c>
      <c r="B481" s="12">
        <v>2.0000000000000004</v>
      </c>
      <c r="C481" s="12">
        <v>9.9999999999999964</v>
      </c>
      <c r="D481" s="12">
        <v>9.9999999999999964</v>
      </c>
      <c r="E481" s="10" t="s">
        <v>454</v>
      </c>
      <c r="F481" s="11" t="s">
        <v>454</v>
      </c>
    </row>
    <row r="482" spans="1:6" ht="15" customHeight="1" x14ac:dyDescent="0.25">
      <c r="A482" s="7" t="s">
        <v>311</v>
      </c>
      <c r="B482" s="12">
        <v>2.0000000000000004</v>
      </c>
      <c r="C482" s="12">
        <v>112.00000000000001</v>
      </c>
      <c r="D482" s="10" t="s">
        <v>454</v>
      </c>
      <c r="E482" s="12">
        <v>112.00000000000001</v>
      </c>
      <c r="F482" s="11" t="s">
        <v>454</v>
      </c>
    </row>
    <row r="483" spans="1:6" ht="21" customHeight="1" x14ac:dyDescent="0.25">
      <c r="A483" s="6" t="s">
        <v>433</v>
      </c>
      <c r="B483" s="10">
        <f>SUM(B484:B497)</f>
        <v>1914</v>
      </c>
      <c r="C483" s="10">
        <f>SUM(C484:C497)</f>
        <v>156713.49999999994</v>
      </c>
      <c r="D483" s="10">
        <f>SUM(D484:D497)</f>
        <v>688.00000000000011</v>
      </c>
      <c r="E483" s="10">
        <f>SUM(E484:E497)</f>
        <v>145600.5</v>
      </c>
      <c r="F483" s="11">
        <f>SUM(F484:F497)</f>
        <v>10425</v>
      </c>
    </row>
    <row r="484" spans="1:6" ht="15" customHeight="1" x14ac:dyDescent="0.25">
      <c r="A484" s="7" t="s">
        <v>507</v>
      </c>
      <c r="B484" s="12">
        <v>99.999999999999972</v>
      </c>
      <c r="C484" s="12">
        <v>13999.999999999993</v>
      </c>
      <c r="D484" s="10" t="s">
        <v>454</v>
      </c>
      <c r="E484" s="12">
        <v>13999.999999999993</v>
      </c>
      <c r="F484" s="11" t="s">
        <v>454</v>
      </c>
    </row>
    <row r="485" spans="1:6" ht="15" customHeight="1" x14ac:dyDescent="0.25">
      <c r="A485" s="7" t="s">
        <v>237</v>
      </c>
      <c r="B485" s="12">
        <v>138.00000000000009</v>
      </c>
      <c r="C485" s="12">
        <v>5220</v>
      </c>
      <c r="D485" s="12">
        <v>137.00000000000009</v>
      </c>
      <c r="E485" s="12">
        <v>4963.0000000000009</v>
      </c>
      <c r="F485" s="13">
        <v>120.00000000000003</v>
      </c>
    </row>
    <row r="486" spans="1:6" ht="15" customHeight="1" x14ac:dyDescent="0.25">
      <c r="A486" s="7" t="s">
        <v>312</v>
      </c>
      <c r="B486" s="12">
        <v>28.999999999999986</v>
      </c>
      <c r="C486" s="12">
        <v>1075.9999999999993</v>
      </c>
      <c r="D486" s="10" t="s">
        <v>454</v>
      </c>
      <c r="E486" s="12">
        <v>1075.9999999999993</v>
      </c>
      <c r="F486" s="11" t="s">
        <v>454</v>
      </c>
    </row>
    <row r="487" spans="1:6" ht="15" customHeight="1" x14ac:dyDescent="0.25">
      <c r="A487" s="7" t="s">
        <v>313</v>
      </c>
      <c r="B487" s="12">
        <v>22</v>
      </c>
      <c r="C487" s="12">
        <v>1483.9999999999993</v>
      </c>
      <c r="D487" s="12">
        <v>224.00000000000003</v>
      </c>
      <c r="E487" s="12">
        <v>1260.0000000000002</v>
      </c>
      <c r="F487" s="11" t="s">
        <v>454</v>
      </c>
    </row>
    <row r="488" spans="1:6" ht="15" customHeight="1" x14ac:dyDescent="0.25">
      <c r="A488" s="7" t="s">
        <v>314</v>
      </c>
      <c r="B488" s="12">
        <v>112.00000000000001</v>
      </c>
      <c r="C488" s="12">
        <v>6340.0000000000018</v>
      </c>
      <c r="D488" s="10" t="s">
        <v>454</v>
      </c>
      <c r="E488" s="12">
        <v>6340.0000000000018</v>
      </c>
      <c r="F488" s="11" t="s">
        <v>454</v>
      </c>
    </row>
    <row r="489" spans="1:6" ht="15" customHeight="1" x14ac:dyDescent="0.25">
      <c r="A489" s="7" t="s">
        <v>315</v>
      </c>
      <c r="B489" s="12">
        <v>125.99999999999993</v>
      </c>
      <c r="C489" s="12">
        <v>10584.000000000007</v>
      </c>
      <c r="D489" s="12">
        <v>2.0000000000000013</v>
      </c>
      <c r="E489" s="12">
        <v>10581.999999999996</v>
      </c>
      <c r="F489" s="11" t="s">
        <v>454</v>
      </c>
    </row>
    <row r="490" spans="1:6" ht="15" customHeight="1" x14ac:dyDescent="0.25">
      <c r="A490" s="7" t="s">
        <v>316</v>
      </c>
      <c r="B490" s="12">
        <v>53.999999999999993</v>
      </c>
      <c r="C490" s="12">
        <v>7679.9999999999955</v>
      </c>
      <c r="D490" s="10" t="s">
        <v>454</v>
      </c>
      <c r="E490" s="12">
        <v>7679.9999999999955</v>
      </c>
      <c r="F490" s="11" t="s">
        <v>454</v>
      </c>
    </row>
    <row r="491" spans="1:6" ht="15" customHeight="1" x14ac:dyDescent="0.25">
      <c r="A491" s="7" t="s">
        <v>131</v>
      </c>
      <c r="B491" s="12">
        <v>154.00000000000006</v>
      </c>
      <c r="C491" s="12">
        <v>16003.999999999989</v>
      </c>
      <c r="D491" s="10" t="s">
        <v>454</v>
      </c>
      <c r="E491" s="12">
        <v>16003.999999999989</v>
      </c>
      <c r="F491" s="11" t="s">
        <v>454</v>
      </c>
    </row>
    <row r="492" spans="1:6" ht="15" customHeight="1" x14ac:dyDescent="0.25">
      <c r="A492" s="7" t="s">
        <v>317</v>
      </c>
      <c r="B492" s="12">
        <v>224.00000000000009</v>
      </c>
      <c r="C492" s="12">
        <v>29875.999999999989</v>
      </c>
      <c r="D492" s="10" t="s">
        <v>454</v>
      </c>
      <c r="E492" s="12">
        <v>19876.000000000011</v>
      </c>
      <c r="F492" s="13">
        <v>10000</v>
      </c>
    </row>
    <row r="493" spans="1:6" ht="15" customHeight="1" x14ac:dyDescent="0.25">
      <c r="A493" s="7" t="s">
        <v>318</v>
      </c>
      <c r="B493" s="12">
        <v>177.00000000000006</v>
      </c>
      <c r="C493" s="12">
        <v>8356.0000000000018</v>
      </c>
      <c r="D493" s="10" t="s">
        <v>454</v>
      </c>
      <c r="E493" s="12">
        <v>8356.0000000000018</v>
      </c>
      <c r="F493" s="11" t="s">
        <v>454</v>
      </c>
    </row>
    <row r="494" spans="1:6" ht="15" customHeight="1" x14ac:dyDescent="0.25">
      <c r="A494" s="7" t="s">
        <v>319</v>
      </c>
      <c r="B494" s="12">
        <v>83</v>
      </c>
      <c r="C494" s="12">
        <v>6953</v>
      </c>
      <c r="D494" s="10" t="s">
        <v>454</v>
      </c>
      <c r="E494" s="12">
        <v>6953</v>
      </c>
      <c r="F494" s="11" t="s">
        <v>454</v>
      </c>
    </row>
    <row r="495" spans="1:6" ht="15" customHeight="1" x14ac:dyDescent="0.25">
      <c r="A495" s="7" t="s">
        <v>320</v>
      </c>
      <c r="B495" s="12">
        <v>65.000000000000028</v>
      </c>
      <c r="C495" s="12">
        <v>7100.0000000000018</v>
      </c>
      <c r="D495" s="10" t="s">
        <v>454</v>
      </c>
      <c r="E495" s="12">
        <v>7100.0000000000018</v>
      </c>
      <c r="F495" s="11" t="s">
        <v>454</v>
      </c>
    </row>
    <row r="496" spans="1:6" ht="15" customHeight="1" x14ac:dyDescent="0.25">
      <c r="A496" s="7" t="s">
        <v>321</v>
      </c>
      <c r="B496" s="12">
        <v>57.999999999999972</v>
      </c>
      <c r="C496" s="12">
        <v>3013.4999999999995</v>
      </c>
      <c r="D496" s="12">
        <v>220</v>
      </c>
      <c r="E496" s="12">
        <v>2793.5</v>
      </c>
      <c r="F496" s="11" t="s">
        <v>454</v>
      </c>
    </row>
    <row r="497" spans="1:6" ht="15" customHeight="1" x14ac:dyDescent="0.25">
      <c r="A497" s="7" t="s">
        <v>322</v>
      </c>
      <c r="B497" s="12">
        <v>571.99999999999989</v>
      </c>
      <c r="C497" s="12">
        <v>39026.999999999971</v>
      </c>
      <c r="D497" s="12">
        <v>105.00000000000004</v>
      </c>
      <c r="E497" s="12">
        <v>38617.000000000007</v>
      </c>
      <c r="F497" s="13">
        <v>305.00000000000011</v>
      </c>
    </row>
    <row r="498" spans="1:6" ht="21" customHeight="1" x14ac:dyDescent="0.25">
      <c r="A498" s="6" t="s">
        <v>434</v>
      </c>
      <c r="B498" s="10">
        <f>SUM(B499:B505)</f>
        <v>370</v>
      </c>
      <c r="C498" s="10">
        <f>SUM(C499:C505)</f>
        <v>24074</v>
      </c>
      <c r="D498" s="10">
        <f>SUM(D499:D505)</f>
        <v>315</v>
      </c>
      <c r="E498" s="10">
        <f>SUM(E499:E505)</f>
        <v>23484</v>
      </c>
      <c r="F498" s="11">
        <f>SUM(F499:F505)</f>
        <v>275.00000000000006</v>
      </c>
    </row>
    <row r="499" spans="1:6" ht="15" customHeight="1" x14ac:dyDescent="0.25">
      <c r="A499" s="7" t="s">
        <v>323</v>
      </c>
      <c r="B499" s="12">
        <v>4.0000000000000053</v>
      </c>
      <c r="C499" s="12">
        <v>244.99999999999997</v>
      </c>
      <c r="D499" s="10" t="s">
        <v>454</v>
      </c>
      <c r="E499" s="12">
        <v>244.99999999999997</v>
      </c>
      <c r="F499" s="11" t="s">
        <v>454</v>
      </c>
    </row>
    <row r="500" spans="1:6" ht="15" customHeight="1" x14ac:dyDescent="0.25">
      <c r="A500" s="7" t="s">
        <v>324</v>
      </c>
      <c r="B500" s="12">
        <v>2.0000000000000013</v>
      </c>
      <c r="C500" s="12">
        <v>56.000000000000021</v>
      </c>
      <c r="D500" s="12">
        <v>56.000000000000021</v>
      </c>
      <c r="E500" s="10" t="s">
        <v>454</v>
      </c>
      <c r="F500" s="11" t="s">
        <v>454</v>
      </c>
    </row>
    <row r="501" spans="1:6" ht="15" customHeight="1" x14ac:dyDescent="0.25">
      <c r="A501" s="7" t="s">
        <v>325</v>
      </c>
      <c r="B501" s="12">
        <v>230</v>
      </c>
      <c r="C501" s="12">
        <v>15286</v>
      </c>
      <c r="D501" s="10" t="s">
        <v>454</v>
      </c>
      <c r="E501" s="12">
        <v>15286</v>
      </c>
      <c r="F501" s="11" t="s">
        <v>454</v>
      </c>
    </row>
    <row r="502" spans="1:6" ht="15" customHeight="1" x14ac:dyDescent="0.25">
      <c r="A502" s="7" t="s">
        <v>326</v>
      </c>
      <c r="B502" s="12">
        <v>74</v>
      </c>
      <c r="C502" s="12">
        <v>5460.0000000000009</v>
      </c>
      <c r="D502" s="10" t="s">
        <v>454</v>
      </c>
      <c r="E502" s="12">
        <v>5460.0000000000009</v>
      </c>
      <c r="F502" s="11" t="s">
        <v>454</v>
      </c>
    </row>
    <row r="503" spans="1:6" ht="15" customHeight="1" x14ac:dyDescent="0.25">
      <c r="A503" s="7" t="s">
        <v>327</v>
      </c>
      <c r="B503" s="12">
        <v>22</v>
      </c>
      <c r="C503" s="12">
        <v>1571.9999999999998</v>
      </c>
      <c r="D503" s="12">
        <v>108.99999999999999</v>
      </c>
      <c r="E503" s="12">
        <v>1188.0000000000007</v>
      </c>
      <c r="F503" s="13">
        <v>275.00000000000006</v>
      </c>
    </row>
    <row r="504" spans="1:6" ht="15" customHeight="1" x14ac:dyDescent="0.25">
      <c r="A504" s="7" t="s">
        <v>328</v>
      </c>
      <c r="B504" s="12">
        <v>9.9999999999999911</v>
      </c>
      <c r="C504" s="12">
        <v>434.00000000000006</v>
      </c>
      <c r="D504" s="12">
        <v>144.00000000000003</v>
      </c>
      <c r="E504" s="12">
        <v>290.00000000000034</v>
      </c>
      <c r="F504" s="11" t="s">
        <v>454</v>
      </c>
    </row>
    <row r="505" spans="1:6" ht="15" customHeight="1" x14ac:dyDescent="0.25">
      <c r="A505" s="7" t="s">
        <v>329</v>
      </c>
      <c r="B505" s="12">
        <v>28.000000000000011</v>
      </c>
      <c r="C505" s="12">
        <v>1021.0000000000002</v>
      </c>
      <c r="D505" s="12">
        <v>6.0000000000000018</v>
      </c>
      <c r="E505" s="12">
        <v>1015</v>
      </c>
      <c r="F505" s="11" t="s">
        <v>454</v>
      </c>
    </row>
    <row r="506" spans="1:6" ht="21" customHeight="1" x14ac:dyDescent="0.25">
      <c r="A506" s="6" t="s">
        <v>435</v>
      </c>
      <c r="B506" s="10">
        <f>SUM(B507:B511)</f>
        <v>1472</v>
      </c>
      <c r="C506" s="10">
        <f t="shared" ref="C506:F506" si="21">SUM(C507:C511)</f>
        <v>70217.199999999983</v>
      </c>
      <c r="D506" s="10">
        <f t="shared" si="21"/>
        <v>665.00000000000023</v>
      </c>
      <c r="E506" s="10">
        <f t="shared" si="21"/>
        <v>69432.2</v>
      </c>
      <c r="F506" s="11">
        <f t="shared" si="21"/>
        <v>120.00000000000007</v>
      </c>
    </row>
    <row r="507" spans="1:6" ht="15" customHeight="1" x14ac:dyDescent="0.25">
      <c r="A507" s="7" t="s">
        <v>508</v>
      </c>
      <c r="B507" s="12">
        <v>219.99999999999986</v>
      </c>
      <c r="C507" s="12">
        <v>15566.999999999996</v>
      </c>
      <c r="D507" s="12">
        <v>61.999999999999943</v>
      </c>
      <c r="E507" s="12">
        <v>15505.000000000002</v>
      </c>
      <c r="F507" s="11" t="s">
        <v>454</v>
      </c>
    </row>
    <row r="508" spans="1:6" ht="15" customHeight="1" x14ac:dyDescent="0.25">
      <c r="A508" s="7" t="s">
        <v>330</v>
      </c>
      <c r="B508" s="12">
        <v>664.99999999999955</v>
      </c>
      <c r="C508" s="12">
        <v>32644.999999999982</v>
      </c>
      <c r="D508" s="12">
        <v>257.00000000000028</v>
      </c>
      <c r="E508" s="12">
        <v>32387.999999999993</v>
      </c>
      <c r="F508" s="11" t="s">
        <v>454</v>
      </c>
    </row>
    <row r="509" spans="1:6" ht="15" customHeight="1" x14ac:dyDescent="0.25">
      <c r="A509" s="7" t="s">
        <v>266</v>
      </c>
      <c r="B509" s="12">
        <v>199</v>
      </c>
      <c r="C509" s="12">
        <v>7114.9999999999982</v>
      </c>
      <c r="D509" s="12">
        <v>175</v>
      </c>
      <c r="E509" s="12">
        <v>6939.9999999999991</v>
      </c>
      <c r="F509" s="11" t="s">
        <v>454</v>
      </c>
    </row>
    <row r="510" spans="1:6" ht="15" customHeight="1" x14ac:dyDescent="0.25">
      <c r="A510" s="7" t="s">
        <v>331</v>
      </c>
      <c r="B510" s="12">
        <v>293.00000000000045</v>
      </c>
      <c r="C510" s="12">
        <v>10028.000000000005</v>
      </c>
      <c r="D510" s="12">
        <v>112</v>
      </c>
      <c r="E510" s="12">
        <v>9796.0000000000036</v>
      </c>
      <c r="F510" s="13">
        <v>120.00000000000007</v>
      </c>
    </row>
    <row r="511" spans="1:6" ht="15" customHeight="1" x14ac:dyDescent="0.25">
      <c r="A511" s="7" t="s">
        <v>332</v>
      </c>
      <c r="B511" s="12">
        <v>95.000000000000014</v>
      </c>
      <c r="C511" s="12">
        <v>4862.1999999999989</v>
      </c>
      <c r="D511" s="12">
        <v>58.999999999999979</v>
      </c>
      <c r="E511" s="12">
        <v>4803.2000000000007</v>
      </c>
      <c r="F511" s="11" t="s">
        <v>454</v>
      </c>
    </row>
    <row r="512" spans="1:6" ht="21" customHeight="1" x14ac:dyDescent="0.25">
      <c r="A512" s="5" t="s">
        <v>449</v>
      </c>
      <c r="B512" s="10">
        <f>+B513</f>
        <v>2.0000000000000009</v>
      </c>
      <c r="C512" s="10">
        <f>+C513</f>
        <v>10</v>
      </c>
      <c r="D512" s="10">
        <f>+D513</f>
        <v>10</v>
      </c>
      <c r="E512" s="10" t="s">
        <v>454</v>
      </c>
      <c r="F512" s="11" t="s">
        <v>454</v>
      </c>
    </row>
    <row r="513" spans="1:6" ht="21" customHeight="1" x14ac:dyDescent="0.25">
      <c r="A513" s="6" t="s">
        <v>162</v>
      </c>
      <c r="B513" s="10">
        <f>SUM(B514:B514)</f>
        <v>2.0000000000000009</v>
      </c>
      <c r="C513" s="10">
        <f>SUM(C514:C514)</f>
        <v>10</v>
      </c>
      <c r="D513" s="10">
        <f>SUM(D514:D514)</f>
        <v>10</v>
      </c>
      <c r="E513" s="10" t="s">
        <v>454</v>
      </c>
      <c r="F513" s="11" t="s">
        <v>454</v>
      </c>
    </row>
    <row r="514" spans="1:6" ht="15" customHeight="1" x14ac:dyDescent="0.25">
      <c r="A514" s="7" t="s">
        <v>333</v>
      </c>
      <c r="B514" s="12">
        <v>2.0000000000000009</v>
      </c>
      <c r="C514" s="12">
        <v>10</v>
      </c>
      <c r="D514" s="12">
        <v>10</v>
      </c>
      <c r="E514" s="10" t="s">
        <v>454</v>
      </c>
      <c r="F514" s="11" t="s">
        <v>454</v>
      </c>
    </row>
    <row r="515" spans="1:6" ht="21" customHeight="1" x14ac:dyDescent="0.25">
      <c r="A515" s="5" t="s">
        <v>450</v>
      </c>
      <c r="B515" s="10">
        <f>+B516+B524+B528+B539+B544+B547+B550+B552+B556</f>
        <v>225.00000000000009</v>
      </c>
      <c r="C515" s="10">
        <f>+C516+C524+C528+C539+C544+C547+C550+C552+C556</f>
        <v>5059.5100000000075</v>
      </c>
      <c r="D515" s="10">
        <f>+D516+D524+D528+D539+D544+D547+D550+D552+D556</f>
        <v>1319.5100000000002</v>
      </c>
      <c r="E515" s="10">
        <f>+E516+E528+E539+E552</f>
        <v>3740.0000000000032</v>
      </c>
      <c r="F515" s="11" t="s">
        <v>454</v>
      </c>
    </row>
    <row r="516" spans="1:6" ht="21" customHeight="1" x14ac:dyDescent="0.25">
      <c r="A516" s="6" t="s">
        <v>436</v>
      </c>
      <c r="B516" s="10">
        <f>SUM(B517:B523)</f>
        <v>32.000000000000021</v>
      </c>
      <c r="C516" s="10">
        <f>SUM(C517:C523)</f>
        <v>723.50000000000023</v>
      </c>
      <c r="D516" s="10">
        <f>SUM(D517:D523)</f>
        <v>535.50000000000023</v>
      </c>
      <c r="E516" s="10">
        <f>SUM(E517:E523)</f>
        <v>188.00000000000006</v>
      </c>
      <c r="F516" s="11" t="s">
        <v>454</v>
      </c>
    </row>
    <row r="517" spans="1:6" ht="15" customHeight="1" x14ac:dyDescent="0.25">
      <c r="A517" s="7" t="s">
        <v>509</v>
      </c>
      <c r="B517" s="12">
        <v>8.0000000000000089</v>
      </c>
      <c r="C517" s="12">
        <v>251.00000000000034</v>
      </c>
      <c r="D517" s="12">
        <v>251.00000000000034</v>
      </c>
      <c r="E517" s="10" t="s">
        <v>454</v>
      </c>
      <c r="F517" s="11" t="s">
        <v>454</v>
      </c>
    </row>
    <row r="518" spans="1:6" ht="15" customHeight="1" x14ac:dyDescent="0.25">
      <c r="A518" s="7" t="s">
        <v>334</v>
      </c>
      <c r="B518" s="12">
        <v>3.0000000000000018</v>
      </c>
      <c r="C518" s="12">
        <v>30.999999999999964</v>
      </c>
      <c r="D518" s="12">
        <v>16.999999999999996</v>
      </c>
      <c r="E518" s="12">
        <v>13.999999999999998</v>
      </c>
      <c r="F518" s="11" t="s">
        <v>454</v>
      </c>
    </row>
    <row r="519" spans="1:6" ht="15" customHeight="1" x14ac:dyDescent="0.25">
      <c r="A519" s="7" t="s">
        <v>335</v>
      </c>
      <c r="B519" s="12">
        <v>3.0000000000000013</v>
      </c>
      <c r="C519" s="12">
        <v>46.000000000000028</v>
      </c>
      <c r="D519" s="12">
        <v>46.000000000000028</v>
      </c>
      <c r="E519" s="10" t="s">
        <v>454</v>
      </c>
      <c r="F519" s="11" t="s">
        <v>454</v>
      </c>
    </row>
    <row r="520" spans="1:6" ht="15" customHeight="1" x14ac:dyDescent="0.25">
      <c r="A520" s="7" t="s">
        <v>336</v>
      </c>
      <c r="B520" s="12">
        <v>8.0000000000000071</v>
      </c>
      <c r="C520" s="12">
        <v>120.99999999999999</v>
      </c>
      <c r="D520" s="12">
        <v>72.000000000000028</v>
      </c>
      <c r="E520" s="12">
        <v>49.000000000000021</v>
      </c>
      <c r="F520" s="11" t="s">
        <v>454</v>
      </c>
    </row>
    <row r="521" spans="1:6" ht="15" customHeight="1" x14ac:dyDescent="0.25">
      <c r="A521" s="7" t="s">
        <v>337</v>
      </c>
      <c r="B521" s="12">
        <v>1.0000000000000013</v>
      </c>
      <c r="C521" s="12">
        <v>9.9999999999999947</v>
      </c>
      <c r="D521" s="12">
        <v>4.9999999999999973</v>
      </c>
      <c r="E521" s="12">
        <v>4.9999999999999973</v>
      </c>
      <c r="F521" s="11" t="s">
        <v>454</v>
      </c>
    </row>
    <row r="522" spans="1:6" ht="15" customHeight="1" x14ac:dyDescent="0.25">
      <c r="A522" s="7" t="s">
        <v>338</v>
      </c>
      <c r="B522" s="12">
        <v>2.0000000000000018</v>
      </c>
      <c r="C522" s="12">
        <v>9.5000000000000018</v>
      </c>
      <c r="D522" s="12">
        <v>9.5000000000000018</v>
      </c>
      <c r="E522" s="10" t="s">
        <v>454</v>
      </c>
      <c r="F522" s="11" t="s">
        <v>454</v>
      </c>
    </row>
    <row r="523" spans="1:6" ht="15" customHeight="1" x14ac:dyDescent="0.25">
      <c r="A523" s="7" t="s">
        <v>339</v>
      </c>
      <c r="B523" s="12">
        <v>6.9999999999999991</v>
      </c>
      <c r="C523" s="12">
        <v>254.99999999999986</v>
      </c>
      <c r="D523" s="12">
        <v>134.99999999999994</v>
      </c>
      <c r="E523" s="12">
        <v>120.00000000000006</v>
      </c>
      <c r="F523" s="11" t="s">
        <v>454</v>
      </c>
    </row>
    <row r="524" spans="1:6" ht="21" customHeight="1" x14ac:dyDescent="0.25">
      <c r="A524" s="6" t="s">
        <v>437</v>
      </c>
      <c r="B524" s="10">
        <f>SUM(B525:B527)</f>
        <v>4.0000000000000036</v>
      </c>
      <c r="C524" s="10">
        <f>SUM(C525:C527)</f>
        <v>40.260000000000012</v>
      </c>
      <c r="D524" s="10">
        <f>SUM(D525:D527)</f>
        <v>40.260000000000012</v>
      </c>
      <c r="E524" s="10" t="s">
        <v>454</v>
      </c>
      <c r="F524" s="11" t="s">
        <v>454</v>
      </c>
    </row>
    <row r="525" spans="1:6" ht="15" customHeight="1" x14ac:dyDescent="0.25">
      <c r="A525" s="7" t="s">
        <v>340</v>
      </c>
      <c r="B525" s="12">
        <v>2.0000000000000027</v>
      </c>
      <c r="C525" s="12">
        <v>11.000000000000009</v>
      </c>
      <c r="D525" s="12">
        <v>11.000000000000009</v>
      </c>
      <c r="E525" s="10" t="s">
        <v>454</v>
      </c>
      <c r="F525" s="11" t="s">
        <v>454</v>
      </c>
    </row>
    <row r="526" spans="1:6" ht="15" customHeight="1" x14ac:dyDescent="0.25">
      <c r="A526" s="7" t="s">
        <v>341</v>
      </c>
      <c r="B526" s="12">
        <v>1.0000000000000004</v>
      </c>
      <c r="C526" s="12">
        <v>25.26</v>
      </c>
      <c r="D526" s="12">
        <v>25.26</v>
      </c>
      <c r="E526" s="10" t="s">
        <v>454</v>
      </c>
      <c r="F526" s="11" t="s">
        <v>454</v>
      </c>
    </row>
    <row r="527" spans="1:6" ht="15" customHeight="1" x14ac:dyDescent="0.25">
      <c r="A527" s="7" t="s">
        <v>342</v>
      </c>
      <c r="B527" s="12">
        <v>1.0000000000000007</v>
      </c>
      <c r="C527" s="12">
        <v>4.0000000000000027</v>
      </c>
      <c r="D527" s="12">
        <v>4.0000000000000027</v>
      </c>
      <c r="E527" s="10" t="s">
        <v>454</v>
      </c>
      <c r="F527" s="11" t="s">
        <v>454</v>
      </c>
    </row>
    <row r="528" spans="1:6" ht="21" customHeight="1" x14ac:dyDescent="0.25">
      <c r="A528" s="6" t="s">
        <v>438</v>
      </c>
      <c r="B528" s="10">
        <f>SUM(B529:B538)</f>
        <v>51.000000000000028</v>
      </c>
      <c r="C528" s="10">
        <f>SUM(C529:C538)</f>
        <v>414.25000000000006</v>
      </c>
      <c r="D528" s="10">
        <f>SUM(D529:D538)</f>
        <v>387.25</v>
      </c>
      <c r="E528" s="10">
        <f>SUM(E529:E538)</f>
        <v>26.999999999999996</v>
      </c>
      <c r="F528" s="11" t="s">
        <v>454</v>
      </c>
    </row>
    <row r="529" spans="1:6" ht="15" customHeight="1" x14ac:dyDescent="0.25">
      <c r="A529" s="7" t="s">
        <v>510</v>
      </c>
      <c r="B529" s="12">
        <v>8.0000000000000071</v>
      </c>
      <c r="C529" s="12">
        <v>44.250000000000007</v>
      </c>
      <c r="D529" s="12">
        <v>40.249999999999993</v>
      </c>
      <c r="E529" s="12">
        <v>4.0000000000000036</v>
      </c>
      <c r="F529" s="11" t="s">
        <v>454</v>
      </c>
    </row>
    <row r="530" spans="1:6" ht="15" customHeight="1" x14ac:dyDescent="0.25">
      <c r="A530" s="7" t="s">
        <v>343</v>
      </c>
      <c r="B530" s="12">
        <v>7.0000000000000036</v>
      </c>
      <c r="C530" s="12">
        <v>195</v>
      </c>
      <c r="D530" s="12">
        <v>176.99999999999997</v>
      </c>
      <c r="E530" s="12">
        <v>17.999999999999993</v>
      </c>
      <c r="F530" s="11" t="s">
        <v>454</v>
      </c>
    </row>
    <row r="531" spans="1:6" ht="15" customHeight="1" x14ac:dyDescent="0.25">
      <c r="A531" s="7" t="s">
        <v>344</v>
      </c>
      <c r="B531" s="12">
        <v>4.0000000000000009</v>
      </c>
      <c r="C531" s="12">
        <v>50.999999999999993</v>
      </c>
      <c r="D531" s="12">
        <v>50.999999999999993</v>
      </c>
      <c r="E531" s="10" t="s">
        <v>454</v>
      </c>
      <c r="F531" s="11" t="s">
        <v>454</v>
      </c>
    </row>
    <row r="532" spans="1:6" ht="15" customHeight="1" x14ac:dyDescent="0.25">
      <c r="A532" s="7" t="s">
        <v>345</v>
      </c>
      <c r="B532" s="12">
        <v>5</v>
      </c>
      <c r="C532" s="12">
        <v>15.000000000000002</v>
      </c>
      <c r="D532" s="12">
        <v>10</v>
      </c>
      <c r="E532" s="12">
        <v>5</v>
      </c>
      <c r="F532" s="11" t="s">
        <v>454</v>
      </c>
    </row>
    <row r="533" spans="1:6" ht="15" customHeight="1" x14ac:dyDescent="0.25">
      <c r="A533" s="7" t="s">
        <v>346</v>
      </c>
      <c r="B533" s="12">
        <v>2.0000000000000027</v>
      </c>
      <c r="C533" s="12">
        <v>9.0000000000000036</v>
      </c>
      <c r="D533" s="12">
        <v>9.0000000000000036</v>
      </c>
      <c r="E533" s="10" t="s">
        <v>454</v>
      </c>
      <c r="F533" s="11" t="s">
        <v>454</v>
      </c>
    </row>
    <row r="534" spans="1:6" ht="15" customHeight="1" x14ac:dyDescent="0.25">
      <c r="A534" s="7" t="s">
        <v>347</v>
      </c>
      <c r="B534" s="12">
        <v>1.0000000000000011</v>
      </c>
      <c r="C534" s="12">
        <v>4.0000000000000044</v>
      </c>
      <c r="D534" s="12">
        <v>4.0000000000000044</v>
      </c>
      <c r="E534" s="10" t="s">
        <v>454</v>
      </c>
      <c r="F534" s="11" t="s">
        <v>454</v>
      </c>
    </row>
    <row r="535" spans="1:6" ht="15" customHeight="1" x14ac:dyDescent="0.25">
      <c r="A535" s="7" t="s">
        <v>231</v>
      </c>
      <c r="B535" s="12">
        <v>4.0000000000000044</v>
      </c>
      <c r="C535" s="12">
        <v>16.000000000000018</v>
      </c>
      <c r="D535" s="12">
        <v>16.000000000000018</v>
      </c>
      <c r="E535" s="10" t="s">
        <v>454</v>
      </c>
      <c r="F535" s="11" t="s">
        <v>454</v>
      </c>
    </row>
    <row r="536" spans="1:6" ht="15" customHeight="1" x14ac:dyDescent="0.25">
      <c r="A536" s="7" t="s">
        <v>348</v>
      </c>
      <c r="B536" s="12">
        <v>1.0000000000000004</v>
      </c>
      <c r="C536" s="12">
        <v>5.0000000000000018</v>
      </c>
      <c r="D536" s="12">
        <v>5.0000000000000018</v>
      </c>
      <c r="E536" s="10" t="s">
        <v>454</v>
      </c>
      <c r="F536" s="11" t="s">
        <v>454</v>
      </c>
    </row>
    <row r="537" spans="1:6" ht="15" customHeight="1" x14ac:dyDescent="0.25">
      <c r="A537" s="7" t="s">
        <v>349</v>
      </c>
      <c r="B537" s="12">
        <v>11.000000000000002</v>
      </c>
      <c r="C537" s="12">
        <v>42.000000000000036</v>
      </c>
      <c r="D537" s="12">
        <v>42.000000000000036</v>
      </c>
      <c r="E537" s="10" t="s">
        <v>454</v>
      </c>
      <c r="F537" s="11" t="s">
        <v>454</v>
      </c>
    </row>
    <row r="538" spans="1:6" ht="15" customHeight="1" x14ac:dyDescent="0.25">
      <c r="A538" s="7" t="s">
        <v>350</v>
      </c>
      <c r="B538" s="12">
        <v>8.0000000000000053</v>
      </c>
      <c r="C538" s="12">
        <v>33.000000000000007</v>
      </c>
      <c r="D538" s="12">
        <v>33.000000000000007</v>
      </c>
      <c r="E538" s="10" t="s">
        <v>454</v>
      </c>
      <c r="F538" s="11" t="s">
        <v>454</v>
      </c>
    </row>
    <row r="539" spans="1:6" ht="21" customHeight="1" x14ac:dyDescent="0.25">
      <c r="A539" s="6" t="s">
        <v>439</v>
      </c>
      <c r="B539" s="10">
        <f>SUM(B540:B543)</f>
        <v>18.000000000000007</v>
      </c>
      <c r="C539" s="10">
        <f>SUM(C540:C543)</f>
        <v>150.50000000000009</v>
      </c>
      <c r="D539" s="10">
        <f>SUM(D540:D543)</f>
        <v>106.50000000000003</v>
      </c>
      <c r="E539" s="10">
        <f>SUM(E540:E543)</f>
        <v>44.000000000000007</v>
      </c>
      <c r="F539" s="11" t="s">
        <v>454</v>
      </c>
    </row>
    <row r="540" spans="1:6" ht="15" customHeight="1" x14ac:dyDescent="0.25">
      <c r="A540" s="7" t="s">
        <v>511</v>
      </c>
      <c r="B540" s="12">
        <v>6.9999999999999991</v>
      </c>
      <c r="C540" s="12">
        <v>52.500000000000021</v>
      </c>
      <c r="D540" s="12">
        <v>17.500000000000004</v>
      </c>
      <c r="E540" s="12">
        <v>35.000000000000007</v>
      </c>
      <c r="F540" s="11" t="s">
        <v>454</v>
      </c>
    </row>
    <row r="541" spans="1:6" ht="15" customHeight="1" x14ac:dyDescent="0.25">
      <c r="A541" s="7" t="s">
        <v>351</v>
      </c>
      <c r="B541" s="12">
        <v>4.0000000000000053</v>
      </c>
      <c r="C541" s="12">
        <v>16.000000000000021</v>
      </c>
      <c r="D541" s="12">
        <v>11.000000000000004</v>
      </c>
      <c r="E541" s="12">
        <v>4.9999999999999964</v>
      </c>
      <c r="F541" s="11" t="s">
        <v>454</v>
      </c>
    </row>
    <row r="542" spans="1:6" ht="15" customHeight="1" x14ac:dyDescent="0.25">
      <c r="A542" s="7" t="s">
        <v>352</v>
      </c>
      <c r="B542" s="12">
        <v>1.0000000000000011</v>
      </c>
      <c r="C542" s="12">
        <v>42.000000000000043</v>
      </c>
      <c r="D542" s="12">
        <v>38.000000000000014</v>
      </c>
      <c r="E542" s="12">
        <v>4.0000000000000044</v>
      </c>
      <c r="F542" s="11" t="s">
        <v>454</v>
      </c>
    </row>
    <row r="543" spans="1:6" ht="15" customHeight="1" x14ac:dyDescent="0.25">
      <c r="A543" s="7" t="s">
        <v>353</v>
      </c>
      <c r="B543" s="12">
        <v>6.0000000000000018</v>
      </c>
      <c r="C543" s="12">
        <v>39.999999999999993</v>
      </c>
      <c r="D543" s="12">
        <v>39.999999999999993</v>
      </c>
      <c r="E543" s="10" t="s">
        <v>454</v>
      </c>
      <c r="F543" s="11" t="s">
        <v>454</v>
      </c>
    </row>
    <row r="544" spans="1:6" ht="21" customHeight="1" x14ac:dyDescent="0.25">
      <c r="A544" s="6" t="s">
        <v>440</v>
      </c>
      <c r="B544" s="10">
        <f>SUM(B545:B546)</f>
        <v>3.0000000000000009</v>
      </c>
      <c r="C544" s="10">
        <f>SUM(C545:C546)</f>
        <v>11.000000000000004</v>
      </c>
      <c r="D544" s="10">
        <f>SUM(D545:D546)</f>
        <v>11.000000000000004</v>
      </c>
      <c r="E544" s="10" t="s">
        <v>454</v>
      </c>
      <c r="F544" s="11" t="s">
        <v>454</v>
      </c>
    </row>
    <row r="545" spans="1:7" ht="15" customHeight="1" x14ac:dyDescent="0.25">
      <c r="A545" s="7" t="s">
        <v>512</v>
      </c>
      <c r="B545" s="12">
        <v>2.0000000000000004</v>
      </c>
      <c r="C545" s="12">
        <v>7.0000000000000018</v>
      </c>
      <c r="D545" s="12">
        <v>7.0000000000000018</v>
      </c>
      <c r="E545" s="10" t="s">
        <v>454</v>
      </c>
      <c r="F545" s="11" t="s">
        <v>454</v>
      </c>
    </row>
    <row r="546" spans="1:7" ht="15" customHeight="1" x14ac:dyDescent="0.25">
      <c r="A546" s="7" t="s">
        <v>453</v>
      </c>
      <c r="B546" s="12">
        <v>1.0000000000000002</v>
      </c>
      <c r="C546" s="12">
        <v>4.0000000000000009</v>
      </c>
      <c r="D546" s="12">
        <v>4.0000000000000009</v>
      </c>
      <c r="E546" s="10" t="s">
        <v>454</v>
      </c>
      <c r="F546" s="11" t="s">
        <v>454</v>
      </c>
    </row>
    <row r="547" spans="1:7" ht="21" customHeight="1" x14ac:dyDescent="0.25">
      <c r="A547" s="6" t="s">
        <v>354</v>
      </c>
      <c r="B547" s="10">
        <f>SUM(B548:B549)</f>
        <v>21.000000000000011</v>
      </c>
      <c r="C547" s="10">
        <f>SUM(C548:C549)</f>
        <v>148</v>
      </c>
      <c r="D547" s="10">
        <f>SUM(D548:D549)</f>
        <v>148</v>
      </c>
      <c r="E547" s="10" t="s">
        <v>454</v>
      </c>
      <c r="F547" s="11" t="s">
        <v>454</v>
      </c>
    </row>
    <row r="548" spans="1:7" ht="15" customHeight="1" x14ac:dyDescent="0.25">
      <c r="A548" s="7" t="s">
        <v>355</v>
      </c>
      <c r="B548" s="12">
        <v>13</v>
      </c>
      <c r="C548" s="12">
        <v>114.00000000000003</v>
      </c>
      <c r="D548" s="12">
        <v>114.00000000000003</v>
      </c>
      <c r="E548" s="10" t="s">
        <v>454</v>
      </c>
      <c r="F548" s="11" t="s">
        <v>454</v>
      </c>
    </row>
    <row r="549" spans="1:7" ht="15" customHeight="1" x14ac:dyDescent="0.25">
      <c r="A549" s="7" t="s">
        <v>356</v>
      </c>
      <c r="B549" s="12">
        <v>8.0000000000000107</v>
      </c>
      <c r="C549" s="12">
        <v>33.999999999999986</v>
      </c>
      <c r="D549" s="12">
        <v>33.999999999999986</v>
      </c>
      <c r="E549" s="10" t="s">
        <v>454</v>
      </c>
      <c r="F549" s="11" t="s">
        <v>454</v>
      </c>
    </row>
    <row r="550" spans="1:7" ht="21" customHeight="1" x14ac:dyDescent="0.25">
      <c r="A550" s="6" t="s">
        <v>441</v>
      </c>
      <c r="B550" s="10">
        <f>SUM(B551:B551)</f>
        <v>1.0000000000000013</v>
      </c>
      <c r="C550" s="10">
        <f>SUM(C551:C551)</f>
        <v>4.0000000000000053</v>
      </c>
      <c r="D550" s="10">
        <f>SUM(D551:D551)</f>
        <v>4.0000000000000053</v>
      </c>
      <c r="E550" s="10" t="s">
        <v>454</v>
      </c>
      <c r="F550" s="11" t="s">
        <v>454</v>
      </c>
    </row>
    <row r="551" spans="1:7" ht="15" customHeight="1" x14ac:dyDescent="0.25">
      <c r="A551" s="7" t="s">
        <v>357</v>
      </c>
      <c r="B551" s="12">
        <v>1.0000000000000013</v>
      </c>
      <c r="C551" s="12">
        <v>4.0000000000000053</v>
      </c>
      <c r="D551" s="12">
        <v>4.0000000000000053</v>
      </c>
      <c r="E551" s="10" t="s">
        <v>454</v>
      </c>
      <c r="F551" s="11" t="s">
        <v>454</v>
      </c>
    </row>
    <row r="552" spans="1:7" ht="21" customHeight="1" x14ac:dyDescent="0.25">
      <c r="A552" s="6" t="s">
        <v>442</v>
      </c>
      <c r="B552" s="10">
        <f>SUM(B553:B555)</f>
        <v>93.000000000000028</v>
      </c>
      <c r="C552" s="10">
        <f>SUM(C553:C555)</f>
        <v>3561.0000000000068</v>
      </c>
      <c r="D552" s="10">
        <f>SUM(D553:D555)</f>
        <v>80.000000000000057</v>
      </c>
      <c r="E552" s="10">
        <f>SUM(E553:E555)</f>
        <v>3481.0000000000032</v>
      </c>
      <c r="F552" s="11" t="s">
        <v>454</v>
      </c>
    </row>
    <row r="553" spans="1:7" ht="15" customHeight="1" x14ac:dyDescent="0.25">
      <c r="A553" s="7" t="s">
        <v>358</v>
      </c>
      <c r="B553" s="12">
        <v>4.9999999999999956</v>
      </c>
      <c r="C553" s="12">
        <v>16.500000000000014</v>
      </c>
      <c r="D553" s="12">
        <v>14.499999999999991</v>
      </c>
      <c r="E553" s="12">
        <v>2.0000000000000027</v>
      </c>
      <c r="F553" s="11" t="s">
        <v>454</v>
      </c>
    </row>
    <row r="554" spans="1:7" ht="15" customHeight="1" x14ac:dyDescent="0.25">
      <c r="A554" s="7" t="s">
        <v>359</v>
      </c>
      <c r="B554" s="12">
        <v>83.000000000000028</v>
      </c>
      <c r="C554" s="12">
        <v>3527.0000000000068</v>
      </c>
      <c r="D554" s="12">
        <v>48.000000000000071</v>
      </c>
      <c r="E554" s="12">
        <v>3479.0000000000032</v>
      </c>
      <c r="F554" s="11" t="s">
        <v>454</v>
      </c>
    </row>
    <row r="555" spans="1:7" ht="15" customHeight="1" x14ac:dyDescent="0.25">
      <c r="A555" s="7" t="s">
        <v>360</v>
      </c>
      <c r="B555" s="12">
        <v>4.9999999999999938</v>
      </c>
      <c r="C555" s="12">
        <v>17.5</v>
      </c>
      <c r="D555" s="12">
        <v>17.5</v>
      </c>
      <c r="E555" s="10" t="s">
        <v>454</v>
      </c>
      <c r="F555" s="11" t="s">
        <v>454</v>
      </c>
    </row>
    <row r="556" spans="1:7" ht="21" customHeight="1" x14ac:dyDescent="0.25">
      <c r="A556" s="6" t="s">
        <v>452</v>
      </c>
      <c r="B556" s="10">
        <f>SUM(B557:B557)</f>
        <v>2.0000000000000022</v>
      </c>
      <c r="C556" s="10">
        <f>SUM(C557:C557)</f>
        <v>6.9999999999999991</v>
      </c>
      <c r="D556" s="10">
        <f>SUM(D557:D557)</f>
        <v>6.9999999999999991</v>
      </c>
      <c r="E556" s="10" t="s">
        <v>454</v>
      </c>
      <c r="F556" s="11" t="s">
        <v>454</v>
      </c>
    </row>
    <row r="557" spans="1:7" ht="15" customHeight="1" x14ac:dyDescent="0.25">
      <c r="A557" s="9" t="s">
        <v>452</v>
      </c>
      <c r="B557" s="14">
        <v>2.0000000000000022</v>
      </c>
      <c r="C557" s="14">
        <v>6.9999999999999991</v>
      </c>
      <c r="D557" s="14">
        <v>6.9999999999999991</v>
      </c>
      <c r="E557" s="15" t="s">
        <v>454</v>
      </c>
      <c r="F557" s="16" t="s">
        <v>454</v>
      </c>
    </row>
    <row r="558" spans="1:7" ht="18" customHeight="1" x14ac:dyDescent="0.25">
      <c r="A558" s="29" t="s">
        <v>517</v>
      </c>
      <c r="B558" s="29"/>
      <c r="C558" s="29"/>
      <c r="D558" s="29"/>
      <c r="E558" s="29"/>
      <c r="F558" s="29"/>
    </row>
    <row r="559" spans="1:7" s="18" customFormat="1" ht="18" customHeight="1" x14ac:dyDescent="0.25">
      <c r="A559" s="30" t="s">
        <v>518</v>
      </c>
      <c r="B559" s="30"/>
      <c r="C559" s="30"/>
      <c r="D559" s="30"/>
      <c r="E559" s="30"/>
      <c r="F559" s="30"/>
      <c r="G559" s="17"/>
    </row>
    <row r="560" spans="1:7" ht="18" customHeight="1" x14ac:dyDescent="0.25">
      <c r="A560" s="22" t="s">
        <v>451</v>
      </c>
      <c r="B560" s="22"/>
      <c r="C560" s="22"/>
      <c r="D560" s="22"/>
      <c r="E560" s="22"/>
      <c r="F560" s="2"/>
      <c r="G560" s="2"/>
    </row>
  </sheetData>
  <mergeCells count="7">
    <mergeCell ref="A560:E560"/>
    <mergeCell ref="A2:A3"/>
    <mergeCell ref="A1:F1"/>
    <mergeCell ref="C2:F2"/>
    <mergeCell ref="B2:B3"/>
    <mergeCell ref="A558:F558"/>
    <mergeCell ref="A559:F559"/>
  </mergeCells>
  <printOptions horizontalCentered="1"/>
  <pageMargins left="0.74803149606299213" right="0.74803149606299213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</vt:lpstr>
      <vt:lpstr>'Cuadro 10'!Área_de_impresión</vt:lpstr>
      <vt:lpstr>'Cuadro 10'!Títulos_a_imprimir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GEOVANNE ESPINO</cp:lastModifiedBy>
  <cp:lastPrinted>2025-07-08T16:00:24Z</cp:lastPrinted>
  <dcterms:created xsi:type="dcterms:W3CDTF">2011-08-01T14:22:18Z</dcterms:created>
  <dcterms:modified xsi:type="dcterms:W3CDTF">2025-07-09T19:34:31Z</dcterms:modified>
</cp:coreProperties>
</file>